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12-2014 Vintage (SCP)/Individual Year Trackers/2014 Vintage/Updates to 2014 Tracker/"/>
    </mc:Choice>
  </mc:AlternateContent>
  <xr:revisionPtr revIDLastSave="1" documentId="8_{4DCAC248-ADF1-485F-883A-6ED32AC487E3}" xr6:coauthVersionLast="47" xr6:coauthVersionMax="47" xr10:uidLastSave="{87220657-F065-429A-BB1F-A91A0C894541}"/>
  <bookViews>
    <workbookView xWindow="-108" yWindow="-108" windowWidth="23256" windowHeight="12576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Numbers!$A$1:$J$25</definedName>
    <definedName name="_xlnm.Print_Area" localSheetId="1">Percentage!$A$1:$J$26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I10" i="2"/>
  <c r="A1" i="2"/>
  <c r="B2" i="2"/>
  <c r="E8" i="2"/>
  <c r="G8" i="2"/>
  <c r="H8" i="2"/>
  <c r="I8" i="2"/>
  <c r="J8" i="2"/>
  <c r="K8" i="2"/>
  <c r="E9" i="2"/>
  <c r="K9" i="2"/>
  <c r="E10" i="2"/>
  <c r="H10" i="2"/>
  <c r="J10" i="2"/>
  <c r="K10" i="2"/>
  <c r="E11" i="2"/>
  <c r="G11" i="2"/>
  <c r="H11" i="2"/>
  <c r="I11" i="2"/>
  <c r="J11" i="2"/>
  <c r="K11" i="2"/>
  <c r="E12" i="2"/>
  <c r="H12" i="2"/>
  <c r="I12" i="2"/>
  <c r="J12" i="2"/>
  <c r="K12" i="2"/>
  <c r="E13" i="2"/>
  <c r="H13" i="2"/>
  <c r="I13" i="2"/>
  <c r="J13" i="2"/>
  <c r="K13" i="2"/>
  <c r="E14" i="2"/>
  <c r="H14" i="2"/>
  <c r="I14" i="2"/>
  <c r="J14" i="2"/>
  <c r="K14" i="2"/>
  <c r="E15" i="2"/>
  <c r="H15" i="2"/>
  <c r="I15" i="2"/>
  <c r="J15" i="2"/>
  <c r="K15" i="2"/>
  <c r="E16" i="2"/>
  <c r="H16" i="2"/>
  <c r="J16" i="2"/>
  <c r="K16" i="2"/>
  <c r="F17" i="2"/>
  <c r="E17" i="2"/>
  <c r="G17" i="2"/>
  <c r="H17" i="2"/>
  <c r="K17" i="2"/>
  <c r="I17" i="2"/>
  <c r="J17" i="2"/>
</calcChain>
</file>

<file path=xl/sharedStrings.xml><?xml version="1.0" encoding="utf-8"?>
<sst xmlns="http://schemas.openxmlformats.org/spreadsheetml/2006/main" count="82" uniqueCount="37">
  <si>
    <t>Date:</t>
  </si>
  <si>
    <t>State</t>
  </si>
  <si>
    <t>Maine</t>
  </si>
  <si>
    <t>Massachusetts</t>
  </si>
  <si>
    <t>New Hampshire</t>
  </si>
  <si>
    <t>Rhode Island</t>
  </si>
  <si>
    <t>Vermont</t>
  </si>
  <si>
    <t>Remaining Set-Aside Allowances</t>
  </si>
  <si>
    <t>Legend Key</t>
  </si>
  <si>
    <t>N/A</t>
  </si>
  <si>
    <t xml:space="preserve">Values in this spreadsheet are current as of the last date of update listed above. 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</si>
  <si>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 Base Budget </t>
    </r>
  </si>
  <si>
    <t>Delaware</t>
  </si>
  <si>
    <t>Set-Aside Allowances Retired</t>
  </si>
  <si>
    <t>New York</t>
  </si>
  <si>
    <t>Connecticut</t>
  </si>
  <si>
    <r>
      <t>Total</t>
    </r>
    <r>
      <rPr>
        <b/>
        <vertAlign val="superscript"/>
        <sz val="11"/>
        <color indexed="8"/>
        <rFont val="Calibri"/>
        <family val="2"/>
      </rPr>
      <t>1</t>
    </r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</si>
  <si>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2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</si>
  <si>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 Adjusted Budget</t>
    </r>
    <r>
      <rPr>
        <b/>
        <vertAlign val="superscript"/>
        <sz val="11"/>
        <color indexed="9"/>
        <rFont val="Calibri"/>
        <family val="2"/>
      </rPr>
      <t xml:space="preserve">2  </t>
    </r>
  </si>
  <si>
    <r>
      <t>Sold at Auction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</si>
  <si>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</si>
  <si>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 xml:space="preserve">2  </t>
    </r>
  </si>
  <si>
    <r>
      <rPr>
        <vertAlign val="superscript"/>
        <sz val="9.5"/>
        <color indexed="8"/>
        <rFont val="Arial"/>
        <family val="2"/>
      </rPr>
      <t>3</t>
    </r>
    <r>
      <rPr>
        <sz val="9.5"/>
        <color indexed="8"/>
        <rFont val="Arial"/>
        <family val="2"/>
      </rPr>
      <t xml:space="preserve"> For Maryland, the Transferred from State Set-Aside Accounts column includes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sold directly to regulated sources at a fixed price to date.</t>
    </r>
  </si>
  <si>
    <r>
      <t>Maryland</t>
    </r>
    <r>
      <rPr>
        <b/>
        <vertAlign val="superscript"/>
        <sz val="11"/>
        <color indexed="8"/>
        <rFont val="Calibri"/>
        <family val="2"/>
      </rPr>
      <t>3</t>
    </r>
  </si>
  <si>
    <r>
      <t>Sold Cost Containment Reserve (CCR) Allowances</t>
    </r>
    <r>
      <rPr>
        <b/>
        <vertAlign val="superscript"/>
        <sz val="11"/>
        <color indexed="9"/>
        <rFont val="Calibri"/>
        <family val="2"/>
      </rPr>
      <t>4</t>
    </r>
    <r>
      <rPr>
        <b/>
        <sz val="11"/>
        <color indexed="9"/>
        <rFont val="Calibri"/>
        <family val="2"/>
      </rPr>
      <t xml:space="preserve"> </t>
    </r>
  </si>
  <si>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A total of 5 million 2014 Cost Containment Reserve (CCR) allowances were distributed in Auction 23. More information available at </t>
    </r>
    <r>
      <rPr>
        <u/>
        <sz val="9.5"/>
        <color indexed="12"/>
        <rFont val="Arial"/>
        <family val="2"/>
      </rPr>
      <t>http://www.rggi.org/market/co2_auctions/results</t>
    </r>
    <r>
      <rPr>
        <sz val="9.5"/>
        <color indexed="12"/>
        <rFont val="Arial"/>
        <family val="2"/>
      </rPr>
      <t xml:space="preserve"> </t>
    </r>
    <r>
      <rPr>
        <sz val="9.5"/>
        <rFont val="Arial"/>
        <family val="2"/>
      </rPr>
      <t>and at</t>
    </r>
    <r>
      <rPr>
        <sz val="9.5"/>
        <color indexed="12"/>
        <rFont val="Arial"/>
        <family val="2"/>
      </rPr>
      <t xml:space="preserve">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</si>
  <si>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u/>
        <sz val="9.5"/>
        <color indexed="12"/>
        <rFont val="Arial"/>
        <family val="2"/>
      </rPr>
      <t>http://www.rggi.org/design/overview/cap</t>
    </r>
  </si>
  <si>
    <r>
      <t>Transferred from State Set-Aside Accounts</t>
    </r>
    <r>
      <rPr>
        <b/>
        <vertAlign val="superscript"/>
        <sz val="11"/>
        <color indexed="9"/>
        <rFont val="Calibri"/>
        <family val="2"/>
      </rPr>
      <t>3</t>
    </r>
    <r>
      <rPr>
        <b/>
        <sz val="11"/>
        <color indexed="9"/>
        <rFont val="Calibri"/>
        <family val="2"/>
      </rPr>
      <t xml:space="preserve"> </t>
    </r>
  </si>
  <si>
    <r>
      <rPr>
        <vertAlign val="superscript"/>
        <sz val="9.5"/>
        <color indexed="8"/>
        <rFont val="Arial"/>
        <family val="2"/>
      </rPr>
      <t xml:space="preserve">1 </t>
    </r>
    <r>
      <rPr>
        <sz val="9.5"/>
        <color indexed="8"/>
        <rFont val="Arial"/>
        <family val="2"/>
      </rPr>
      <t>In 2011, the nine states of Connecticut, Delaware, Maine, Maryland, Massachusetts, New Hampshire, New York, Rhode Island and Vermont sold 2,807,952 allowance allocation year 2014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allowances. Also in 2011, in addition to the figures above, New Jersey sold 279,758 allowance allocation year 2014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allowances. There are no other New Jersey allowance allocation year 2014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in circulation. </t>
    </r>
    <r>
      <rPr>
        <sz val="9.5"/>
        <rFont val="Arial"/>
        <family val="2"/>
      </rPr>
      <t>17,980,017</t>
    </r>
    <r>
      <rPr>
        <sz val="9.5"/>
        <color indexed="8"/>
        <rFont val="Arial"/>
        <family val="2"/>
      </rPr>
      <t xml:space="preserve"> allowance allocation year 2014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were sold in Auction 23, and 18,062,384 allowance allocation year 2014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were sold in Auction 24, 17,998,687 allowance allocation year 2014 CO</t>
    </r>
    <r>
      <rPr>
        <vertAlign val="subscript"/>
        <sz val="9.5"/>
        <color indexed="8"/>
        <rFont val="Arial"/>
        <family val="2"/>
      </rPr>
      <t xml:space="preserve">2 </t>
    </r>
    <r>
      <rPr>
        <sz val="9.5"/>
        <color indexed="8"/>
        <rFont val="Arial"/>
        <family val="2"/>
      </rPr>
      <t>allowances were sold in Auction 25, and 18,198,685 allowance allocation year 2014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were sold in Auction 26.</t>
    </r>
  </si>
  <si>
    <t>Sold at Fixed Price</t>
  </si>
  <si>
    <t>Transferred from State Set-Aside Accounts</t>
  </si>
  <si>
    <r>
      <t>2014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 Distribution By State</t>
    </r>
  </si>
  <si>
    <r>
      <t>Sold Allowances Retired</t>
    </r>
    <r>
      <rPr>
        <b/>
        <vertAlign val="superscript"/>
        <sz val="11"/>
        <color indexed="9"/>
        <rFont val="Calibri"/>
        <family val="2"/>
      </rPr>
      <t>5</t>
    </r>
  </si>
  <si>
    <r>
      <rPr>
        <vertAlign val="superscript"/>
        <sz val="9.5"/>
        <color indexed="8"/>
        <rFont val="Arial"/>
        <family val="2"/>
      </rPr>
      <t>5</t>
    </r>
    <r>
      <rPr>
        <sz val="9.5"/>
        <color indexed="8"/>
        <rFont val="Arial"/>
        <family val="2"/>
      </rPr>
      <t xml:space="preserve"> The 239 CO</t>
    </r>
    <r>
      <rPr>
        <vertAlign val="subscript"/>
        <sz val="9.5"/>
        <color indexed="8"/>
        <rFont val="Arial"/>
        <family val="2"/>
      </rPr>
      <t xml:space="preserve">2 </t>
    </r>
    <r>
      <rPr>
        <sz val="9.5"/>
        <color indexed="8"/>
        <rFont val="Arial"/>
        <family val="2"/>
      </rPr>
      <t>allowances in the Sold Allowances Retired column are CT-issued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allowances. These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have not been excluded in the "Sold At Auction" total in the above.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</si>
  <si>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2014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2014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2014.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sold at auction to date, not including CCR allowances.
</t>
    </r>
    <r>
      <rPr>
        <b/>
        <sz val="10"/>
        <color indexed="8"/>
        <rFont val="Arial"/>
        <family val="2"/>
      </rPr>
      <t>Sold at Fixed Price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
</t>
    </r>
    <r>
      <rPr>
        <b/>
        <sz val="10"/>
        <color indexed="8"/>
        <rFont val="Arial"/>
        <family val="2"/>
      </rPr>
      <t>Sold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were offered and sold at an auction and have been retired. 
</t>
    </r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that has been distributed directly from state accounts to date.</t>
    </r>
    <r>
      <rPr>
        <b/>
        <sz val="10"/>
        <color indexed="8"/>
        <rFont val="Arial"/>
        <family val="2"/>
      </rPr>
      <t xml:space="preserve">
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delegated as state set-aside and fixed price allowances that are remaining in state set-aside accounts.
</t>
    </r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that has been retired from state set-aside accounts to date.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</si>
  <si>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2014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2014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2014.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sold at auction to date, not including CCR allowances.
</t>
    </r>
    <r>
      <rPr>
        <b/>
        <sz val="10"/>
        <color indexed="8"/>
        <rFont val="Arial"/>
        <family val="2"/>
      </rPr>
      <t>Sold at Fixed Price</t>
    </r>
    <r>
      <rPr>
        <sz val="10"/>
        <color indexed="8"/>
        <rFont val="Arial"/>
        <family val="2"/>
      </rPr>
      <t>: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
</t>
    </r>
    <r>
      <rPr>
        <b/>
        <sz val="10"/>
        <color indexed="8"/>
        <rFont val="Arial"/>
        <family val="2"/>
      </rPr>
      <t>Sold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
</t>
    </r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that has been distributed directly from state accounts to date.</t>
    </r>
    <r>
      <rPr>
        <b/>
        <sz val="10"/>
        <color indexed="8"/>
        <rFont val="Arial"/>
        <family val="2"/>
      </rPr>
      <t xml:space="preserve">
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delegated as state set-aside and fixed price allowances that are remaining in state set-aside accounts.
</t>
    </r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Adjusted Budget that has been retired from state set-aside accounts to date.</t>
    </r>
  </si>
  <si>
    <r>
      <t>2014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 Distribution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</si>
</sst>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9.5"/>
      <color indexed="8"/>
      <name val="Arial"/>
      <family val="2"/>
    </font>
    <font>
      <vertAlign val="superscript"/>
      <sz val="9.5"/>
      <color indexed="8"/>
      <name val="Arial"/>
      <family val="2"/>
    </font>
    <font>
      <vertAlign val="subscript"/>
      <sz val="9.5"/>
      <color indexed="8"/>
      <name val="Arial"/>
      <family val="2"/>
    </font>
    <font>
      <sz val="11"/>
      <name val="Arial"/>
      <family val="2"/>
    </font>
    <font>
      <b/>
      <vertAlign val="superscript"/>
      <sz val="11"/>
      <color indexed="8"/>
      <name val="Calibri"/>
      <family val="2"/>
    </font>
    <font>
      <sz val="9.5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9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4" tint="-0.499984740745262"/>
      </right>
      <top style="medium">
        <color indexed="64"/>
      </top>
      <bottom/>
      <diagonal/>
    </border>
    <border>
      <left style="thin">
        <color indexed="64"/>
      </left>
      <right style="medium">
        <color theme="4" tint="-0.499984740745262"/>
      </right>
      <top/>
      <bottom style="thin">
        <color indexed="64"/>
      </bottom>
      <diagonal/>
    </border>
  </borders>
  <cellStyleXfs count="5">
    <xf numFmtId="0" fontId="0" fillId="0" borderId="0"/>
    <xf numFmtId="43" fontId="2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2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 applyAlignment="1">
      <alignment wrapText="1"/>
    </xf>
    <xf numFmtId="0" fontId="25" fillId="2" borderId="0" xfId="0" applyFont="1" applyFill="1" applyAlignment="1"/>
    <xf numFmtId="0" fontId="26" fillId="2" borderId="0" xfId="0" applyFont="1" applyFill="1" applyAlignment="1">
      <alignment wrapText="1"/>
    </xf>
    <xf numFmtId="14" fontId="25" fillId="2" borderId="0" xfId="0" applyNumberFormat="1" applyFont="1" applyFill="1" applyAlignment="1">
      <alignment horizontal="left" wrapText="1"/>
    </xf>
    <xf numFmtId="0" fontId="25" fillId="2" borderId="0" xfId="0" applyFont="1" applyFill="1" applyAlignment="1">
      <alignment wrapText="1"/>
    </xf>
    <xf numFmtId="0" fontId="0" fillId="2" borderId="0" xfId="0" applyFill="1" applyAlignment="1"/>
    <xf numFmtId="0" fontId="24" fillId="2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43" fontId="21" fillId="2" borderId="1" xfId="1" applyFont="1" applyFill="1" applyBorder="1" applyAlignment="1">
      <alignment horizontal="right" wrapText="1"/>
    </xf>
    <xf numFmtId="0" fontId="1" fillId="2" borderId="0" xfId="0" applyFont="1" applyFill="1" applyAlignment="1"/>
    <xf numFmtId="9" fontId="21" fillId="2" borderId="0" xfId="4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24" fillId="2" borderId="0" xfId="0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0" fontId="27" fillId="2" borderId="0" xfId="0" applyFont="1" applyFill="1" applyAlignment="1">
      <alignment wrapText="1"/>
    </xf>
    <xf numFmtId="0" fontId="27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0" fontId="21" fillId="2" borderId="0" xfId="4" applyNumberFormat="1" applyFont="1" applyFill="1" applyAlignment="1">
      <alignment wrapText="1"/>
    </xf>
    <xf numFmtId="164" fontId="0" fillId="0" borderId="1" xfId="0" applyNumberFormat="1" applyFill="1" applyBorder="1" applyAlignment="1">
      <alignment wrapText="1"/>
    </xf>
    <xf numFmtId="164" fontId="21" fillId="2" borderId="1" xfId="1" applyNumberFormat="1" applyFon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0" fontId="21" fillId="2" borderId="1" xfId="4" applyNumberFormat="1" applyFont="1" applyFill="1" applyBorder="1" applyAlignment="1">
      <alignment wrapText="1"/>
    </xf>
    <xf numFmtId="14" fontId="15" fillId="2" borderId="0" xfId="0" applyNumberFormat="1" applyFont="1" applyFill="1" applyAlignment="1">
      <alignment horizontal="left"/>
    </xf>
    <xf numFmtId="164" fontId="24" fillId="2" borderId="0" xfId="0" applyNumberFormat="1" applyFont="1" applyFill="1" applyAlignment="1">
      <alignment horizontal="left" wrapText="1"/>
    </xf>
    <xf numFmtId="3" fontId="21" fillId="2" borderId="1" xfId="1" applyNumberFormat="1" applyFont="1" applyFill="1" applyBorder="1" applyAlignment="1">
      <alignment horizontal="right" wrapText="1"/>
    </xf>
    <xf numFmtId="3" fontId="21" fillId="0" borderId="1" xfId="1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10" fontId="0" fillId="0" borderId="1" xfId="0" applyNumberFormat="1" applyFill="1" applyBorder="1" applyAlignment="1">
      <alignment wrapText="1"/>
    </xf>
    <xf numFmtId="10" fontId="21" fillId="2" borderId="1" xfId="1" applyNumberFormat="1" applyFont="1" applyFill="1" applyBorder="1" applyAlignment="1">
      <alignment horizontal="right" wrapText="1"/>
    </xf>
    <xf numFmtId="3" fontId="0" fillId="2" borderId="0" xfId="0" applyNumberFormat="1" applyFill="1" applyAlignment="1">
      <alignment horizontal="left" wrapText="1"/>
    </xf>
    <xf numFmtId="0" fontId="24" fillId="0" borderId="2" xfId="0" applyNumberFormat="1" applyFont="1" applyFill="1" applyBorder="1" applyAlignment="1">
      <alignment horizontal="left"/>
    </xf>
    <xf numFmtId="3" fontId="0" fillId="2" borderId="3" xfId="0" applyNumberForma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/>
    </xf>
    <xf numFmtId="0" fontId="29" fillId="2" borderId="2" xfId="0" applyNumberFormat="1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164" fontId="24" fillId="0" borderId="5" xfId="1" applyNumberFormat="1" applyFont="1" applyFill="1" applyBorder="1" applyAlignment="1">
      <alignment horizontal="right" vertical="center" wrapText="1"/>
    </xf>
    <xf numFmtId="164" fontId="24" fillId="0" borderId="5" xfId="1" applyNumberFormat="1" applyFont="1" applyFill="1" applyBorder="1" applyAlignment="1">
      <alignment horizontal="right" wrapText="1"/>
    </xf>
    <xf numFmtId="164" fontId="24" fillId="2" borderId="5" xfId="1" applyNumberFormat="1" applyFont="1" applyFill="1" applyBorder="1" applyAlignment="1">
      <alignment horizontal="right" wrapText="1"/>
    </xf>
    <xf numFmtId="164" fontId="24" fillId="2" borderId="6" xfId="1" applyNumberFormat="1" applyFont="1" applyFill="1" applyBorder="1" applyAlignment="1">
      <alignment horizontal="right" wrapText="1"/>
    </xf>
    <xf numFmtId="10" fontId="21" fillId="2" borderId="1" xfId="4" applyNumberFormat="1" applyFont="1" applyFill="1" applyBorder="1" applyAlignment="1">
      <alignment horizontal="right" wrapText="1"/>
    </xf>
    <xf numFmtId="10" fontId="0" fillId="2" borderId="3" xfId="0" applyNumberFormat="1" applyFill="1" applyBorder="1" applyAlignment="1">
      <alignment horizontal="right" wrapText="1"/>
    </xf>
    <xf numFmtId="0" fontId="24" fillId="2" borderId="0" xfId="0" applyFont="1" applyFill="1" applyBorder="1" applyAlignment="1">
      <alignment horizontal="left" wrapText="1"/>
    </xf>
    <xf numFmtId="164" fontId="0" fillId="2" borderId="0" xfId="0" applyNumberFormat="1" applyFill="1" applyBorder="1" applyAlignment="1">
      <alignment horizontal="left" wrapText="1"/>
    </xf>
    <xf numFmtId="164" fontId="24" fillId="2" borderId="5" xfId="1" applyNumberFormat="1" applyFont="1" applyFill="1" applyBorder="1" applyAlignment="1">
      <alignment wrapText="1"/>
    </xf>
    <xf numFmtId="10" fontId="24" fillId="2" borderId="5" xfId="4" applyNumberFormat="1" applyFont="1" applyFill="1" applyBorder="1" applyAlignment="1">
      <alignment wrapText="1"/>
    </xf>
    <xf numFmtId="164" fontId="24" fillId="0" borderId="5" xfId="1" applyNumberFormat="1" applyFont="1" applyFill="1" applyBorder="1" applyAlignment="1">
      <alignment wrapText="1"/>
    </xf>
    <xf numFmtId="10" fontId="24" fillId="0" borderId="5" xfId="1" applyNumberFormat="1" applyFont="1" applyFill="1" applyBorder="1" applyAlignment="1">
      <alignment wrapText="1"/>
    </xf>
    <xf numFmtId="10" fontId="0" fillId="2" borderId="6" xfId="0" applyNumberFormat="1" applyFill="1" applyBorder="1" applyAlignment="1">
      <alignment horizontal="right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25" fillId="2" borderId="0" xfId="0" applyFont="1" applyFill="1" applyAlignment="1">
      <alignment horizontal="left" vertical="center" wrapText="1"/>
    </xf>
    <xf numFmtId="0" fontId="17" fillId="2" borderId="0" xfId="2" applyFont="1" applyFill="1" applyBorder="1" applyAlignment="1" applyProtection="1">
      <alignment horizontal="left" vertical="center" wrapText="1"/>
    </xf>
    <xf numFmtId="0" fontId="23" fillId="2" borderId="0" xfId="2" applyFill="1" applyBorder="1" applyAlignment="1" applyProtection="1">
      <alignment horizontal="left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313766</xdr:colOff>
      <xdr:row>0</xdr:row>
      <xdr:rowOff>1252073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691488-1EBF-4DFA-BBCF-7C449AF7B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561294" cy="1252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313766</xdr:colOff>
      <xdr:row>0</xdr:row>
      <xdr:rowOff>1252073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3C1EA9-4C29-4C58-87BA-6FED0A63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561294" cy="1252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ggi.org/desig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ggi.org/desig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5" zoomScaleNormal="85" zoomScaleSheetLayoutView="85" workbookViewId="0">
      <selection activeCell="B17" sqref="B17"/>
    </sheetView>
  </sheetViews>
  <sheetFormatPr defaultColWidth="9.109375" defaultRowHeight="14.4" x14ac:dyDescent="0.3"/>
  <cols>
    <col min="1" max="9" width="15" style="1" customWidth="1"/>
    <col min="10" max="10" width="15.33203125" style="1" customWidth="1"/>
    <col min="11" max="11" width="11" style="1" bestFit="1" customWidth="1"/>
    <col min="12" max="12" width="11.33203125" style="1" bestFit="1" customWidth="1"/>
    <col min="13" max="13" width="11.6640625" style="1" customWidth="1"/>
    <col min="14" max="14" width="11.33203125" style="1" customWidth="1"/>
    <col min="15" max="16384" width="9.109375" style="1"/>
  </cols>
  <sheetData>
    <row r="1" spans="1:13" s="6" customFormat="1" ht="115.5" customHeight="1" x14ac:dyDescent="0.4">
      <c r="A1" s="11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3">
      <c r="A2" s="3" t="s">
        <v>0</v>
      </c>
      <c r="B2" s="26">
        <v>44456</v>
      </c>
      <c r="C2" s="4"/>
      <c r="D2" s="4"/>
      <c r="E2" s="5"/>
      <c r="F2" s="5"/>
      <c r="G2" s="5"/>
      <c r="H2" s="5"/>
      <c r="I2" s="5"/>
      <c r="J2" s="5"/>
    </row>
    <row r="3" spans="1:13" ht="18.75" customHeight="1" x14ac:dyDescent="0.3">
      <c r="A3" s="74" t="s">
        <v>10</v>
      </c>
      <c r="B3" s="74"/>
      <c r="C3" s="74"/>
      <c r="D3" s="74"/>
      <c r="E3" s="74"/>
      <c r="F3" s="74"/>
      <c r="G3" s="74"/>
      <c r="H3" s="74"/>
      <c r="I3" s="74"/>
      <c r="J3" s="74"/>
    </row>
    <row r="4" spans="1:13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ht="21.75" customHeight="1" thickBot="1" x14ac:dyDescent="0.35">
      <c r="A5" s="53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3" ht="25.5" customHeight="1" x14ac:dyDescent="0.3">
      <c r="A6" s="71" t="s">
        <v>1</v>
      </c>
      <c r="B6" s="67" t="s">
        <v>11</v>
      </c>
      <c r="C6" s="63" t="s">
        <v>17</v>
      </c>
      <c r="D6" s="67" t="s">
        <v>18</v>
      </c>
      <c r="E6" s="63" t="s">
        <v>19</v>
      </c>
      <c r="F6" s="63" t="s">
        <v>24</v>
      </c>
      <c r="G6" s="67" t="s">
        <v>29</v>
      </c>
      <c r="H6" s="67" t="s">
        <v>30</v>
      </c>
      <c r="I6" s="67" t="s">
        <v>7</v>
      </c>
      <c r="J6" s="65" t="s">
        <v>13</v>
      </c>
      <c r="K6" s="59" t="s">
        <v>32</v>
      </c>
    </row>
    <row r="7" spans="1:13" ht="43.5" customHeight="1" x14ac:dyDescent="0.3">
      <c r="A7" s="72"/>
      <c r="B7" s="68"/>
      <c r="C7" s="64"/>
      <c r="D7" s="68"/>
      <c r="E7" s="64"/>
      <c r="F7" s="64"/>
      <c r="G7" s="68"/>
      <c r="H7" s="68"/>
      <c r="I7" s="68"/>
      <c r="J7" s="66"/>
      <c r="K7" s="60"/>
    </row>
    <row r="8" spans="1:13" s="13" customFormat="1" ht="17.25" customHeight="1" x14ac:dyDescent="0.3">
      <c r="A8" s="34" t="s">
        <v>15</v>
      </c>
      <c r="B8" s="28">
        <v>5891895</v>
      </c>
      <c r="C8" s="28">
        <v>531969</v>
      </c>
      <c r="D8" s="30">
        <v>5359926</v>
      </c>
      <c r="E8" s="30">
        <v>5258765</v>
      </c>
      <c r="F8" s="30">
        <v>323731</v>
      </c>
      <c r="G8" s="30">
        <v>0</v>
      </c>
      <c r="H8" s="30">
        <v>20762</v>
      </c>
      <c r="I8" s="29">
        <v>0</v>
      </c>
      <c r="J8" s="28">
        <v>80399</v>
      </c>
      <c r="K8" s="35">
        <v>239</v>
      </c>
      <c r="L8" s="15"/>
      <c r="M8" s="15"/>
    </row>
    <row r="9" spans="1:13" s="13" customFormat="1" ht="17.25" customHeight="1" x14ac:dyDescent="0.3">
      <c r="A9" s="36" t="s">
        <v>12</v>
      </c>
      <c r="B9" s="28">
        <v>4064687</v>
      </c>
      <c r="C9" s="28">
        <v>375603</v>
      </c>
      <c r="D9" s="30">
        <v>3689084</v>
      </c>
      <c r="E9" s="30">
        <v>3689084</v>
      </c>
      <c r="F9" s="30">
        <v>228829</v>
      </c>
      <c r="G9" s="30" t="s">
        <v>9</v>
      </c>
      <c r="H9" s="28" t="s">
        <v>9</v>
      </c>
      <c r="I9" s="29" t="s">
        <v>9</v>
      </c>
      <c r="J9" s="28" t="s">
        <v>9</v>
      </c>
      <c r="K9" s="35">
        <v>0</v>
      </c>
    </row>
    <row r="10" spans="1:13" s="13" customFormat="1" ht="17.25" customHeight="1" x14ac:dyDescent="0.3">
      <c r="A10" s="37" t="s">
        <v>2</v>
      </c>
      <c r="B10" s="28">
        <v>3277250</v>
      </c>
      <c r="C10" s="28">
        <v>295567</v>
      </c>
      <c r="D10" s="30">
        <v>2981683</v>
      </c>
      <c r="E10" s="30">
        <v>2306139</v>
      </c>
      <c r="F10" s="30">
        <v>180069</v>
      </c>
      <c r="G10" s="30" t="s">
        <v>9</v>
      </c>
      <c r="H10" s="28">
        <v>576934</v>
      </c>
      <c r="I10" s="29">
        <v>0</v>
      </c>
      <c r="J10" s="29">
        <v>98610</v>
      </c>
      <c r="K10" s="35">
        <v>0</v>
      </c>
    </row>
    <row r="11" spans="1:13" s="13" customFormat="1" ht="17.25" customHeight="1" x14ac:dyDescent="0.3">
      <c r="A11" s="36" t="s">
        <v>23</v>
      </c>
      <c r="B11" s="28">
        <v>20360944</v>
      </c>
      <c r="C11" s="28">
        <v>1863361</v>
      </c>
      <c r="D11" s="30">
        <v>18497583</v>
      </c>
      <c r="E11" s="30">
        <v>15451885</v>
      </c>
      <c r="F11" s="30">
        <v>1135217</v>
      </c>
      <c r="G11" s="30">
        <v>3045698</v>
      </c>
      <c r="H11" s="30">
        <v>0</v>
      </c>
      <c r="I11" s="29">
        <v>0</v>
      </c>
      <c r="J11" s="28">
        <v>0</v>
      </c>
      <c r="K11" s="35">
        <v>0</v>
      </c>
      <c r="L11" s="33"/>
    </row>
    <row r="12" spans="1:13" s="13" customFormat="1" ht="17.25" customHeight="1" x14ac:dyDescent="0.3">
      <c r="A12" s="38" t="s">
        <v>3</v>
      </c>
      <c r="B12" s="28">
        <v>14487106</v>
      </c>
      <c r="C12" s="28">
        <v>1324595</v>
      </c>
      <c r="D12" s="30">
        <v>13162511</v>
      </c>
      <c r="E12" s="30">
        <v>13140417</v>
      </c>
      <c r="F12" s="30">
        <v>806984</v>
      </c>
      <c r="G12" s="30" t="s">
        <v>9</v>
      </c>
      <c r="H12" s="28">
        <v>0</v>
      </c>
      <c r="I12" s="29">
        <v>0</v>
      </c>
      <c r="J12" s="29">
        <v>22094</v>
      </c>
      <c r="K12" s="35">
        <v>0</v>
      </c>
    </row>
    <row r="13" spans="1:13" s="13" customFormat="1" ht="17.25" customHeight="1" x14ac:dyDescent="0.3">
      <c r="A13" s="36" t="s">
        <v>4</v>
      </c>
      <c r="B13" s="28">
        <v>4749011</v>
      </c>
      <c r="C13" s="28">
        <v>428302</v>
      </c>
      <c r="D13" s="30">
        <v>4320709</v>
      </c>
      <c r="E13" s="30">
        <v>2820709</v>
      </c>
      <c r="F13" s="30">
        <v>260935</v>
      </c>
      <c r="G13" s="30" t="s">
        <v>9</v>
      </c>
      <c r="H13" s="28">
        <v>1500000</v>
      </c>
      <c r="I13" s="29">
        <v>0</v>
      </c>
      <c r="J13" s="29">
        <v>0</v>
      </c>
      <c r="K13" s="35">
        <v>0</v>
      </c>
    </row>
    <row r="14" spans="1:13" s="13" customFormat="1" ht="17.25" customHeight="1" x14ac:dyDescent="0.3">
      <c r="A14" s="36" t="s">
        <v>14</v>
      </c>
      <c r="B14" s="28">
        <v>35228822</v>
      </c>
      <c r="C14" s="28">
        <v>3195240</v>
      </c>
      <c r="D14" s="30">
        <v>32033582</v>
      </c>
      <c r="E14" s="30">
        <v>29833582</v>
      </c>
      <c r="F14" s="30">
        <v>1946639</v>
      </c>
      <c r="G14" s="30" t="s">
        <v>9</v>
      </c>
      <c r="H14" s="28">
        <v>1500000</v>
      </c>
      <c r="I14" s="29">
        <v>0</v>
      </c>
      <c r="J14" s="28">
        <v>700000</v>
      </c>
      <c r="K14" s="35">
        <v>0</v>
      </c>
    </row>
    <row r="15" spans="1:13" s="13" customFormat="1" ht="17.25" customHeight="1" x14ac:dyDescent="0.3">
      <c r="A15" s="36" t="s">
        <v>5</v>
      </c>
      <c r="B15" s="28">
        <v>2284975</v>
      </c>
      <c r="C15" s="28">
        <v>132122</v>
      </c>
      <c r="D15" s="30">
        <v>2152853</v>
      </c>
      <c r="E15" s="30">
        <v>2152229</v>
      </c>
      <c r="F15" s="30">
        <v>80491</v>
      </c>
      <c r="G15" s="30" t="s">
        <v>9</v>
      </c>
      <c r="H15" s="28">
        <v>0</v>
      </c>
      <c r="I15" s="29">
        <v>0</v>
      </c>
      <c r="J15" s="28">
        <v>624</v>
      </c>
      <c r="K15" s="35">
        <v>0</v>
      </c>
    </row>
    <row r="16" spans="1:13" s="13" customFormat="1" ht="17.25" customHeight="1" x14ac:dyDescent="0.3">
      <c r="A16" s="36" t="s">
        <v>6</v>
      </c>
      <c r="B16" s="28">
        <v>655310</v>
      </c>
      <c r="C16" s="28">
        <v>60905</v>
      </c>
      <c r="D16" s="30">
        <v>594405</v>
      </c>
      <c r="E16" s="30">
        <v>588461</v>
      </c>
      <c r="F16" s="30">
        <v>37105</v>
      </c>
      <c r="G16" s="30" t="s">
        <v>9</v>
      </c>
      <c r="H16" s="28">
        <v>0</v>
      </c>
      <c r="I16" s="29">
        <v>3414</v>
      </c>
      <c r="J16" s="28">
        <v>0</v>
      </c>
      <c r="K16" s="35">
        <v>0</v>
      </c>
    </row>
    <row r="17" spans="1:13" s="14" customFormat="1" ht="17.25" customHeight="1" thickBot="1" x14ac:dyDescent="0.35">
      <c r="A17" s="39" t="s">
        <v>16</v>
      </c>
      <c r="B17" s="40">
        <v>91000000</v>
      </c>
      <c r="C17" s="40">
        <v>8207664</v>
      </c>
      <c r="D17" s="40">
        <v>82792336</v>
      </c>
      <c r="E17" s="41">
        <v>75241271</v>
      </c>
      <c r="F17" s="41">
        <v>5000000</v>
      </c>
      <c r="G17" s="41">
        <v>3045698</v>
      </c>
      <c r="H17" s="42">
        <v>3597696</v>
      </c>
      <c r="I17" s="41">
        <v>104554</v>
      </c>
      <c r="J17" s="42">
        <v>803117</v>
      </c>
      <c r="K17" s="43">
        <v>239</v>
      </c>
      <c r="L17" s="27"/>
      <c r="M17" s="27"/>
    </row>
    <row r="18" spans="1:13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3" s="16" customFormat="1" ht="75.75" customHeight="1" x14ac:dyDescent="0.25">
      <c r="A19" s="69" t="s">
        <v>28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3" s="16" customFormat="1" ht="27.75" customHeight="1" x14ac:dyDescent="0.25">
      <c r="A20" s="75" t="s">
        <v>26</v>
      </c>
      <c r="B20" s="76"/>
      <c r="C20" s="76"/>
      <c r="D20" s="76"/>
      <c r="E20" s="76"/>
      <c r="F20" s="76"/>
      <c r="G20" s="76"/>
      <c r="H20" s="76"/>
      <c r="I20" s="76"/>
      <c r="J20" s="76"/>
    </row>
    <row r="21" spans="1:13" s="16" customFormat="1" ht="26.25" customHeight="1" x14ac:dyDescent="0.25">
      <c r="A21" s="73" t="s">
        <v>25</v>
      </c>
      <c r="B21" s="73"/>
      <c r="C21" s="73"/>
      <c r="D21" s="73"/>
      <c r="E21" s="73"/>
      <c r="F21" s="73"/>
      <c r="G21" s="73"/>
      <c r="H21" s="73"/>
      <c r="I21" s="73"/>
      <c r="J21" s="73"/>
    </row>
    <row r="22" spans="1:13" s="16" customFormat="1" ht="18" customHeight="1" x14ac:dyDescent="0.25">
      <c r="A22" s="61" t="s">
        <v>33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3" ht="3.75" customHeight="1" thickBot="1" x14ac:dyDescent="0.35"/>
    <row r="24" spans="1:13" ht="22.5" customHeight="1" thickBot="1" x14ac:dyDescent="0.35">
      <c r="A24" s="53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5"/>
    </row>
    <row r="25" spans="1:13" ht="174" customHeight="1" thickBot="1" x14ac:dyDescent="0.35">
      <c r="A25" s="56" t="s">
        <v>34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7" spans="1:13" x14ac:dyDescent="0.3">
      <c r="E27" s="21"/>
      <c r="F27" s="21"/>
      <c r="G27" s="21"/>
      <c r="H27" s="21"/>
      <c r="I27" s="21"/>
      <c r="J27" s="21"/>
    </row>
    <row r="28" spans="1:13" x14ac:dyDescent="0.3">
      <c r="E28" s="12"/>
      <c r="F28" s="12"/>
      <c r="G28" s="12"/>
      <c r="H28" s="12"/>
      <c r="I28" s="12"/>
      <c r="J28" s="12"/>
    </row>
  </sheetData>
  <mergeCells count="19">
    <mergeCell ref="A3:J3"/>
    <mergeCell ref="A20:J20"/>
    <mergeCell ref="E6:E7"/>
    <mergeCell ref="D6:D7"/>
    <mergeCell ref="F6:F7"/>
    <mergeCell ref="A24:K24"/>
    <mergeCell ref="A25:K25"/>
    <mergeCell ref="K6:K7"/>
    <mergeCell ref="A5:K5"/>
    <mergeCell ref="A22:K22"/>
    <mergeCell ref="C6:C7"/>
    <mergeCell ref="J6:J7"/>
    <mergeCell ref="H6:H7"/>
    <mergeCell ref="A19:J19"/>
    <mergeCell ref="I6:I7"/>
    <mergeCell ref="A6:A7"/>
    <mergeCell ref="B6:B7"/>
    <mergeCell ref="A21:J21"/>
    <mergeCell ref="G6:G7"/>
  </mergeCells>
  <hyperlinks>
    <hyperlink ref="A20:J20" r:id="rId1" display="2On January 13, 2014, the states announced the First Control Period Interim Adjustment for Banked Allowances (FCPIABA). Additional information available at http://www.rggi.org/design" xr:uid="{00000000-0004-0000-0000-000000000000}"/>
  </hyperlinks>
  <printOptions horizontalCentered="1" verticalCentered="1"/>
  <pageMargins left="0.25" right="0.25" top="0.1" bottom="0.25" header="0" footer="0.3"/>
  <pageSetup scale="75" orientation="landscape" r:id="rId2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zoomScale="85" zoomScaleNormal="85" zoomScaleSheetLayoutView="85" workbookViewId="0">
      <selection activeCell="B2" sqref="B2"/>
    </sheetView>
  </sheetViews>
  <sheetFormatPr defaultColWidth="9.109375" defaultRowHeight="14.4" x14ac:dyDescent="0.3"/>
  <cols>
    <col min="1" max="9" width="15" style="1" customWidth="1"/>
    <col min="10" max="10" width="15.33203125" style="1" customWidth="1"/>
    <col min="11" max="11" width="10.6640625" style="1" customWidth="1"/>
    <col min="12" max="14" width="9.109375" style="1"/>
    <col min="15" max="15" width="11" style="1" bestFit="1" customWidth="1"/>
    <col min="16" max="16384" width="9.109375" style="1"/>
  </cols>
  <sheetData>
    <row r="1" spans="1:17" s="6" customFormat="1" ht="113.25" customHeight="1" x14ac:dyDescent="0.3">
      <c r="A1" s="11" t="str">
        <f>Numbers!A1</f>
        <v>2014 CO2 Allowance Distribution</v>
      </c>
      <c r="B1" s="2"/>
      <c r="C1" s="2"/>
      <c r="D1" s="2"/>
      <c r="E1" s="2"/>
      <c r="F1" s="2"/>
      <c r="G1" s="2"/>
      <c r="H1" s="2"/>
      <c r="I1" s="2"/>
      <c r="J1" s="2"/>
    </row>
    <row r="2" spans="1:17" x14ac:dyDescent="0.3">
      <c r="A2" s="3" t="s">
        <v>0</v>
      </c>
      <c r="B2" s="26">
        <f>Numbers!B2</f>
        <v>44456</v>
      </c>
      <c r="C2" s="4"/>
      <c r="D2" s="4"/>
      <c r="E2" s="5"/>
      <c r="F2" s="5"/>
      <c r="G2" s="5"/>
      <c r="H2" s="5"/>
      <c r="I2" s="5"/>
      <c r="J2" s="5"/>
    </row>
    <row r="3" spans="1:17" ht="18.75" customHeight="1" x14ac:dyDescent="0.3">
      <c r="A3" s="74" t="s">
        <v>10</v>
      </c>
      <c r="B3" s="74"/>
      <c r="C3" s="74"/>
      <c r="D3" s="74"/>
      <c r="E3" s="74"/>
      <c r="F3" s="74"/>
      <c r="G3" s="74"/>
      <c r="H3" s="74"/>
      <c r="I3" s="74"/>
      <c r="J3" s="74"/>
    </row>
    <row r="4" spans="1:17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ht="21.75" customHeight="1" thickBot="1" x14ac:dyDescent="0.35">
      <c r="A5" s="77" t="s">
        <v>31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7" ht="25.5" customHeight="1" x14ac:dyDescent="0.3">
      <c r="A6" s="71" t="s">
        <v>1</v>
      </c>
      <c r="B6" s="67" t="s">
        <v>20</v>
      </c>
      <c r="C6" s="67" t="s">
        <v>17</v>
      </c>
      <c r="D6" s="67" t="s">
        <v>21</v>
      </c>
      <c r="E6" s="67" t="s">
        <v>19</v>
      </c>
      <c r="F6" s="67" t="s">
        <v>24</v>
      </c>
      <c r="G6" s="67" t="s">
        <v>29</v>
      </c>
      <c r="H6" s="67" t="s">
        <v>27</v>
      </c>
      <c r="I6" s="67" t="s">
        <v>7</v>
      </c>
      <c r="J6" s="67" t="s">
        <v>13</v>
      </c>
      <c r="K6" s="59" t="s">
        <v>32</v>
      </c>
    </row>
    <row r="7" spans="1:17" ht="43.5" customHeight="1" x14ac:dyDescent="0.3">
      <c r="A7" s="72"/>
      <c r="B7" s="68"/>
      <c r="C7" s="68"/>
      <c r="D7" s="68"/>
      <c r="E7" s="68"/>
      <c r="F7" s="68"/>
      <c r="G7" s="68"/>
      <c r="H7" s="68"/>
      <c r="I7" s="68"/>
      <c r="J7" s="68"/>
      <c r="K7" s="60"/>
    </row>
    <row r="8" spans="1:17" s="13" customFormat="1" ht="17.25" customHeight="1" x14ac:dyDescent="0.3">
      <c r="A8" s="34" t="s">
        <v>15</v>
      </c>
      <c r="B8" s="23">
        <v>5891895</v>
      </c>
      <c r="C8" s="23">
        <v>531969</v>
      </c>
      <c r="D8" s="24">
        <v>5359926</v>
      </c>
      <c r="E8" s="25">
        <f>Numbers!E8/Numbers!$D$8</f>
        <v>0.98112641853637528</v>
      </c>
      <c r="F8" s="22">
        <v>323731</v>
      </c>
      <c r="G8" s="31">
        <f>Numbers!G8/Numbers!D8</f>
        <v>0</v>
      </c>
      <c r="H8" s="25">
        <f>Numbers!H8/Numbers!$D$8</f>
        <v>3.8735609409532891E-3</v>
      </c>
      <c r="I8" s="25">
        <f>Numbers!I8/Numbers!$D$8</f>
        <v>0</v>
      </c>
      <c r="J8" s="25">
        <f>Numbers!J8/Numbers!$D$8</f>
        <v>1.5000020522671395E-2</v>
      </c>
      <c r="K8" s="45">
        <f>Numbers!K8/Numbers!D8</f>
        <v>4.4590167849332251E-5</v>
      </c>
      <c r="L8" s="15"/>
      <c r="M8" s="15"/>
      <c r="O8" s="15"/>
      <c r="P8" s="15"/>
      <c r="Q8" s="15"/>
    </row>
    <row r="9" spans="1:17" s="13" customFormat="1" ht="17.25" customHeight="1" x14ac:dyDescent="0.3">
      <c r="A9" s="36" t="s">
        <v>12</v>
      </c>
      <c r="B9" s="23">
        <v>4064687</v>
      </c>
      <c r="C9" s="23">
        <v>375603</v>
      </c>
      <c r="D9" s="24">
        <v>3689084</v>
      </c>
      <c r="E9" s="25">
        <f>Numbers!E9/Numbers!$D$9</f>
        <v>1</v>
      </c>
      <c r="F9" s="22">
        <v>228829</v>
      </c>
      <c r="G9" s="32" t="s">
        <v>9</v>
      </c>
      <c r="H9" s="10" t="s">
        <v>9</v>
      </c>
      <c r="I9" s="10" t="s">
        <v>9</v>
      </c>
      <c r="J9" s="44" t="s">
        <v>9</v>
      </c>
      <c r="K9" s="45">
        <f>Numbers!K9/Numbers!D9</f>
        <v>0</v>
      </c>
      <c r="L9" s="15"/>
      <c r="M9" s="15"/>
      <c r="O9" s="15"/>
      <c r="P9" s="15"/>
      <c r="Q9" s="15"/>
    </row>
    <row r="10" spans="1:17" s="13" customFormat="1" ht="17.25" customHeight="1" x14ac:dyDescent="0.3">
      <c r="A10" s="37" t="s">
        <v>2</v>
      </c>
      <c r="B10" s="23">
        <v>3277250</v>
      </c>
      <c r="C10" s="23">
        <v>295567</v>
      </c>
      <c r="D10" s="24">
        <v>2981683</v>
      </c>
      <c r="E10" s="25">
        <f>Numbers!E10/Numbers!$D$10</f>
        <v>0.77343533836427281</v>
      </c>
      <c r="F10" s="22">
        <v>180069</v>
      </c>
      <c r="G10" s="32" t="s">
        <v>9</v>
      </c>
      <c r="H10" s="25">
        <f>Numbers!H10/Numbers!$D$10</f>
        <v>0.19349273547858709</v>
      </c>
      <c r="I10" s="25">
        <f>Numbers!I10/Numbers!$D$10</f>
        <v>0</v>
      </c>
      <c r="J10" s="25">
        <f>Numbers!J10/Numbers!$D$10</f>
        <v>3.3071926157140115E-2</v>
      </c>
      <c r="K10" s="45">
        <f>Numbers!K10/Numbers!D10</f>
        <v>0</v>
      </c>
      <c r="L10" s="15"/>
      <c r="M10" s="15"/>
      <c r="O10" s="15"/>
      <c r="P10" s="15"/>
      <c r="Q10" s="15"/>
    </row>
    <row r="11" spans="1:17" s="13" customFormat="1" ht="17.25" customHeight="1" x14ac:dyDescent="0.3">
      <c r="A11" s="36" t="s">
        <v>23</v>
      </c>
      <c r="B11" s="23">
        <v>20360944</v>
      </c>
      <c r="C11" s="23">
        <v>1863361</v>
      </c>
      <c r="D11" s="24">
        <v>18497583</v>
      </c>
      <c r="E11" s="25">
        <f>Numbers!E11/Numbers!$D$11</f>
        <v>0.83534616387449101</v>
      </c>
      <c r="F11" s="22">
        <v>1135217</v>
      </c>
      <c r="G11" s="31">
        <f>Numbers!G11/Numbers!D11</f>
        <v>0.16465383612550893</v>
      </c>
      <c r="H11" s="25">
        <f>Numbers!H11/Numbers!$D$11</f>
        <v>0</v>
      </c>
      <c r="I11" s="25">
        <f>Numbers!I11/Numbers!$D$11</f>
        <v>0</v>
      </c>
      <c r="J11" s="25">
        <f>Numbers!J11/Numbers!$D$11</f>
        <v>0</v>
      </c>
      <c r="K11" s="45">
        <f>Numbers!K11/Numbers!D11</f>
        <v>0</v>
      </c>
      <c r="L11" s="15"/>
      <c r="M11" s="15"/>
      <c r="O11" s="15"/>
      <c r="P11" s="15"/>
      <c r="Q11" s="15"/>
    </row>
    <row r="12" spans="1:17" s="13" customFormat="1" ht="17.25" customHeight="1" x14ac:dyDescent="0.3">
      <c r="A12" s="38" t="s">
        <v>3</v>
      </c>
      <c r="B12" s="23">
        <v>14487106</v>
      </c>
      <c r="C12" s="23">
        <v>1324595</v>
      </c>
      <c r="D12" s="24">
        <v>13162511</v>
      </c>
      <c r="E12" s="25">
        <f>Numbers!E12/Numbers!$D$12</f>
        <v>0.99832144489755792</v>
      </c>
      <c r="F12" s="22">
        <v>806984</v>
      </c>
      <c r="G12" s="32" t="s">
        <v>9</v>
      </c>
      <c r="H12" s="25">
        <f>Numbers!H12/Numbers!$D$12</f>
        <v>0</v>
      </c>
      <c r="I12" s="25">
        <f>Numbers!I12/Numbers!$D$12</f>
        <v>0</v>
      </c>
      <c r="J12" s="25">
        <f>Numbers!J12/Numbers!$D$12</f>
        <v>1.6785551024420795E-3</v>
      </c>
      <c r="K12" s="45">
        <f>Numbers!K12/Numbers!D12</f>
        <v>0</v>
      </c>
      <c r="L12" s="15"/>
      <c r="M12" s="15"/>
      <c r="O12" s="15"/>
      <c r="P12" s="15"/>
      <c r="Q12" s="15"/>
    </row>
    <row r="13" spans="1:17" s="13" customFormat="1" ht="17.25" customHeight="1" x14ac:dyDescent="0.3">
      <c r="A13" s="36" t="s">
        <v>4</v>
      </c>
      <c r="B13" s="23">
        <v>4749011</v>
      </c>
      <c r="C13" s="23">
        <v>428302</v>
      </c>
      <c r="D13" s="24">
        <v>4320709</v>
      </c>
      <c r="E13" s="25">
        <f>Numbers!E13/Numbers!$D$13</f>
        <v>0.6528347546664216</v>
      </c>
      <c r="F13" s="22">
        <v>260935</v>
      </c>
      <c r="G13" s="32" t="s">
        <v>9</v>
      </c>
      <c r="H13" s="25">
        <f>Numbers!H13/Numbers!$D$13</f>
        <v>0.34716524533357834</v>
      </c>
      <c r="I13" s="25">
        <f>Numbers!I13/Numbers!$D$13</f>
        <v>0</v>
      </c>
      <c r="J13" s="25">
        <f>Numbers!J13/Numbers!$D$13</f>
        <v>0</v>
      </c>
      <c r="K13" s="45">
        <f>Numbers!K13/Numbers!D13</f>
        <v>0</v>
      </c>
      <c r="L13" s="15"/>
      <c r="M13" s="15"/>
      <c r="O13" s="15"/>
      <c r="P13" s="15"/>
      <c r="Q13" s="15"/>
    </row>
    <row r="14" spans="1:17" s="13" customFormat="1" ht="17.25" customHeight="1" x14ac:dyDescent="0.3">
      <c r="A14" s="36" t="s">
        <v>14</v>
      </c>
      <c r="B14" s="23">
        <v>35228822</v>
      </c>
      <c r="C14" s="23">
        <v>3195240</v>
      </c>
      <c r="D14" s="24">
        <v>32033582</v>
      </c>
      <c r="E14" s="25">
        <f>Numbers!E14/Numbers!$D$14</f>
        <v>0.93132207319181481</v>
      </c>
      <c r="F14" s="22">
        <v>1946639</v>
      </c>
      <c r="G14" s="32" t="s">
        <v>9</v>
      </c>
      <c r="H14" s="25">
        <f>Numbers!H14/Numbers!$D$14</f>
        <v>4.6825859187399024E-2</v>
      </c>
      <c r="I14" s="25">
        <f>Numbers!I14/Numbers!$D$14</f>
        <v>0</v>
      </c>
      <c r="J14" s="25">
        <f>Numbers!J14/Numbers!$D$14</f>
        <v>2.185206762078621E-2</v>
      </c>
      <c r="K14" s="45">
        <f>Numbers!K14/Numbers!D14</f>
        <v>0</v>
      </c>
      <c r="L14" s="15"/>
      <c r="M14" s="15"/>
      <c r="O14" s="15"/>
      <c r="P14" s="15"/>
      <c r="Q14" s="15"/>
    </row>
    <row r="15" spans="1:17" s="13" customFormat="1" ht="17.25" customHeight="1" x14ac:dyDescent="0.3">
      <c r="A15" s="36" t="s">
        <v>5</v>
      </c>
      <c r="B15" s="23">
        <v>2284975</v>
      </c>
      <c r="C15" s="23">
        <v>132122</v>
      </c>
      <c r="D15" s="24">
        <v>2152853</v>
      </c>
      <c r="E15" s="25">
        <f>Numbers!E15/Numbers!$D$15</f>
        <v>0.9997101520633318</v>
      </c>
      <c r="F15" s="22">
        <v>80491</v>
      </c>
      <c r="G15" s="32" t="s">
        <v>9</v>
      </c>
      <c r="H15" s="25">
        <f>Numbers!H15/Numbers!$D$15</f>
        <v>0</v>
      </c>
      <c r="I15" s="25">
        <f>Numbers!I15/Numbers!$D$15</f>
        <v>0</v>
      </c>
      <c r="J15" s="25">
        <f>Numbers!J15/Numbers!$D$15</f>
        <v>2.8984793666822582E-4</v>
      </c>
      <c r="K15" s="45">
        <f>Numbers!K15/Numbers!D15</f>
        <v>0</v>
      </c>
      <c r="L15" s="15"/>
      <c r="M15" s="15"/>
      <c r="O15" s="15"/>
      <c r="P15" s="15"/>
      <c r="Q15" s="15"/>
    </row>
    <row r="16" spans="1:17" s="13" customFormat="1" ht="17.25" customHeight="1" x14ac:dyDescent="0.3">
      <c r="A16" s="36" t="s">
        <v>6</v>
      </c>
      <c r="B16" s="23">
        <v>655310</v>
      </c>
      <c r="C16" s="23">
        <v>60905</v>
      </c>
      <c r="D16" s="24">
        <v>594405</v>
      </c>
      <c r="E16" s="25">
        <f>Numbers!E16/Numbers!$D$16</f>
        <v>0.99000008411773122</v>
      </c>
      <c r="F16" s="22">
        <v>37105</v>
      </c>
      <c r="G16" s="32" t="s">
        <v>9</v>
      </c>
      <c r="H16" s="25">
        <f>Numbers!H16/Numbers!$D$16</f>
        <v>0</v>
      </c>
      <c r="I16" s="25">
        <f>Numbers!I16/Numbers!$D$16</f>
        <v>5.743558684735155E-3</v>
      </c>
      <c r="J16" s="25">
        <f>Numbers!J16/Numbers!$D$16</f>
        <v>0</v>
      </c>
      <c r="K16" s="45">
        <f>Numbers!K16/Numbers!D16</f>
        <v>0</v>
      </c>
      <c r="L16" s="15"/>
      <c r="M16" s="15"/>
      <c r="O16" s="15"/>
      <c r="P16" s="15"/>
      <c r="Q16" s="15"/>
    </row>
    <row r="17" spans="1:17" s="14" customFormat="1" ht="17.25" customHeight="1" thickBot="1" x14ac:dyDescent="0.35">
      <c r="A17" s="39" t="s">
        <v>16</v>
      </c>
      <c r="B17" s="48">
        <v>91000000</v>
      </c>
      <c r="C17" s="48">
        <v>8207664</v>
      </c>
      <c r="D17" s="48">
        <v>82792336</v>
      </c>
      <c r="E17" s="49">
        <f>Numbers!E17/Numbers!$D$17</f>
        <v>0.90879512084306935</v>
      </c>
      <c r="F17" s="50">
        <f>SUM(F8:F16)</f>
        <v>5000000</v>
      </c>
      <c r="G17" s="51">
        <f>Numbers!G17/Numbers!D17</f>
        <v>3.678719730773148E-2</v>
      </c>
      <c r="H17" s="49">
        <f>Numbers!H17/Numbers!$D$17</f>
        <v>4.3454456943937417E-2</v>
      </c>
      <c r="I17" s="49">
        <f>Numbers!I17/Numbers!$D$17</f>
        <v>1.2628463581460005E-3</v>
      </c>
      <c r="J17" s="49">
        <f>Numbers!J17/Numbers!$D$17</f>
        <v>9.7003785471157615E-3</v>
      </c>
      <c r="K17" s="52">
        <f>Numbers!K17/Numbers!D17</f>
        <v>2.8867406277798466E-6</v>
      </c>
      <c r="L17" s="15"/>
      <c r="M17" s="15"/>
      <c r="O17" s="15"/>
      <c r="P17" s="15"/>
      <c r="Q17" s="15"/>
    </row>
    <row r="18" spans="1:17" s="14" customFormat="1" ht="3.75" customHeight="1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15"/>
      <c r="M18" s="15"/>
    </row>
    <row r="19" spans="1:17" s="16" customFormat="1" ht="77.25" customHeight="1" x14ac:dyDescent="0.25">
      <c r="A19" s="69" t="s">
        <v>28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7" s="16" customFormat="1" ht="27" customHeight="1" x14ac:dyDescent="0.25">
      <c r="A20" s="75" t="s">
        <v>26</v>
      </c>
      <c r="B20" s="76"/>
      <c r="C20" s="76"/>
      <c r="D20" s="76"/>
      <c r="E20" s="76"/>
      <c r="F20" s="76"/>
      <c r="G20" s="76"/>
      <c r="H20" s="76"/>
      <c r="I20" s="76"/>
      <c r="J20" s="76"/>
      <c r="K20" s="17"/>
      <c r="L20" s="17"/>
      <c r="M20" s="17"/>
      <c r="N20" s="17"/>
    </row>
    <row r="21" spans="1:17" s="16" customFormat="1" ht="15.75" customHeight="1" x14ac:dyDescent="0.25">
      <c r="A21" s="69" t="s">
        <v>22</v>
      </c>
      <c r="B21" s="69"/>
      <c r="C21" s="69"/>
      <c r="D21" s="69"/>
      <c r="E21" s="69"/>
      <c r="F21" s="69"/>
      <c r="G21" s="69"/>
      <c r="H21" s="69"/>
      <c r="I21" s="69"/>
      <c r="J21" s="69"/>
      <c r="K21" s="17"/>
      <c r="L21" s="17"/>
      <c r="M21" s="17"/>
      <c r="N21" s="17"/>
    </row>
    <row r="22" spans="1:17" s="16" customFormat="1" ht="28.5" customHeight="1" x14ac:dyDescent="0.25">
      <c r="A22" s="73" t="s">
        <v>25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7" s="16" customFormat="1" ht="18.75" customHeight="1" x14ac:dyDescent="0.25">
      <c r="A23" s="61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7" ht="3.75" customHeight="1" thickBot="1" x14ac:dyDescent="0.35">
      <c r="K24" s="18"/>
      <c r="L24" s="18"/>
      <c r="M24" s="18"/>
      <c r="N24" s="18"/>
    </row>
    <row r="25" spans="1:17" ht="22.5" customHeight="1" thickBot="1" x14ac:dyDescent="0.35">
      <c r="A25" s="53" t="s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55"/>
      <c r="L25" s="19"/>
      <c r="M25" s="18"/>
      <c r="N25" s="18"/>
    </row>
    <row r="26" spans="1:17" ht="175.5" customHeight="1" thickBot="1" x14ac:dyDescent="0.35">
      <c r="A26" s="56" t="s">
        <v>35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20"/>
      <c r="M26" s="18"/>
      <c r="N26" s="18"/>
    </row>
    <row r="27" spans="1:17" x14ac:dyDescent="0.3">
      <c r="K27" s="18"/>
      <c r="L27" s="18"/>
      <c r="M27" s="18"/>
      <c r="N27" s="18"/>
    </row>
    <row r="28" spans="1:17" x14ac:dyDescent="0.3">
      <c r="K28" s="18"/>
      <c r="L28" s="18"/>
      <c r="M28" s="18"/>
      <c r="N28" s="18"/>
    </row>
    <row r="29" spans="1:17" x14ac:dyDescent="0.3">
      <c r="E29" s="12"/>
      <c r="F29" s="12"/>
      <c r="G29" s="12"/>
      <c r="H29" s="12"/>
      <c r="I29" s="12"/>
      <c r="J29" s="12"/>
    </row>
  </sheetData>
  <mergeCells count="20">
    <mergeCell ref="A25:K25"/>
    <mergeCell ref="A26:K26"/>
    <mergeCell ref="A3:J3"/>
    <mergeCell ref="A6:A7"/>
    <mergeCell ref="B6:B7"/>
    <mergeCell ref="C6:C7"/>
    <mergeCell ref="D6:D7"/>
    <mergeCell ref="E6:E7"/>
    <mergeCell ref="H6:H7"/>
    <mergeCell ref="K6:K7"/>
    <mergeCell ref="A5:K5"/>
    <mergeCell ref="F6:F7"/>
    <mergeCell ref="A19:J19"/>
    <mergeCell ref="A22:J22"/>
    <mergeCell ref="G6:G7"/>
    <mergeCell ref="A20:J20"/>
    <mergeCell ref="A21:J21"/>
    <mergeCell ref="I6:I7"/>
    <mergeCell ref="J6:J7"/>
    <mergeCell ref="A23:K23"/>
  </mergeCells>
  <hyperlinks>
    <hyperlink ref="A20:J20" r:id="rId1" display="2On January 13, 2014, the states announced the First Control Period Interim Adjustment for Banked Allowances (FCPIABA). Additional information available at http://www.rggi.org/design" xr:uid="{00000000-0004-0000-0100-000000000000}"/>
  </hyperlinks>
  <printOptions horizontalCentered="1" verticalCentered="1"/>
  <pageMargins left="0.5" right="0.5" top="0.25" bottom="0.25" header="0.05" footer="0.3"/>
  <pageSetup scale="72" orientation="landscape" r:id="rId2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1" ma:contentTypeDescription="Create a new document." ma:contentTypeScope="" ma:versionID="3e0e3a30c4ced68a208373ae619d74bd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af2819810ae2c72e664bedc16557768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17B3DC-418F-469C-9D94-68FE9FF412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0C20B3B-1A0F-4E78-8FCC-26F624AE19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BBB763-9D8E-4792-B627-30A6CC32E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D156DF-8859-4FE0-9F9C-F2147C7539F2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aa8c2454-fb4d-4b62-ad7a-49dc1110c5cd"/>
    <ds:schemaRef ds:uri="http://purl.org/dc/terms/"/>
    <ds:schemaRef ds:uri="a5155047-c162-450b-bd47-27c83e7aa6e0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Company>RGGI,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creator>RGGI Inc.</dc:creator>
  <cp:lastModifiedBy>Anna Ngai</cp:lastModifiedBy>
  <cp:lastPrinted>2021-03-12T17:22:08Z</cp:lastPrinted>
  <dcterms:created xsi:type="dcterms:W3CDTF">2012-01-24T00:57:40Z</dcterms:created>
  <dcterms:modified xsi:type="dcterms:W3CDTF">2021-09-17T14:19:55Z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1058400.00000000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  <property fmtid="{D5CDD505-2E9C-101B-9397-08002B2CF9AE}" pid="6" name="_MarkAsFinal">
    <vt:bool>true</vt:bool>
  </property>
</Properties>
</file>