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ggi.sharepoint.com/Program/Coats/Allowance Distribution Tracking/2012-2014 Vintage (SCP)/Individual Year Trackers/2013 Vintage/Updates to 2013 Tracker/"/>
    </mc:Choice>
  </mc:AlternateContent>
  <xr:revisionPtr revIDLastSave="3" documentId="8_{EF80D6DD-FF25-40BC-B32D-B8213B71F131}" xr6:coauthVersionLast="47" xr6:coauthVersionMax="47" xr10:uidLastSave="{7AC81C32-0799-4C8C-8A7F-DAE816782F0A}"/>
  <bookViews>
    <workbookView xWindow="-108" yWindow="-108" windowWidth="23256" windowHeight="12576" xr2:uid="{00000000-000D-0000-FFFF-FFFF00000000}"/>
  </bookViews>
  <sheets>
    <sheet name="Numbers" sheetId="1" r:id="rId1"/>
    <sheet name="Percentages" sheetId="2" r:id="rId2"/>
  </sheets>
  <definedNames>
    <definedName name="_xlnm.Print_Area" localSheetId="0">Numbers!$A$1:$J$27</definedName>
    <definedName name="_xlnm.Print_Area" localSheetId="1">Percentages!$A$1:$J$27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" l="1"/>
  <c r="F11" i="2"/>
  <c r="H10" i="2"/>
  <c r="L10" i="1"/>
  <c r="F10" i="2"/>
  <c r="A1" i="2"/>
  <c r="B2" i="2"/>
  <c r="C8" i="2"/>
  <c r="D8" i="2"/>
  <c r="E8" i="2"/>
  <c r="F8" i="2"/>
  <c r="G8" i="2"/>
  <c r="H8" i="2"/>
  <c r="I8" i="2"/>
  <c r="J8" i="2"/>
  <c r="C9" i="2"/>
  <c r="D9" i="2"/>
  <c r="F9" i="2"/>
  <c r="G9" i="2"/>
  <c r="H9" i="2"/>
  <c r="I9" i="2"/>
  <c r="J9" i="2"/>
  <c r="C10" i="2"/>
  <c r="D10" i="2"/>
  <c r="G10" i="2"/>
  <c r="I10" i="2"/>
  <c r="J10" i="2"/>
  <c r="C11" i="2"/>
  <c r="D11" i="2"/>
  <c r="E11" i="2"/>
  <c r="G11" i="2"/>
  <c r="H11" i="2"/>
  <c r="I11" i="2"/>
  <c r="C12" i="2"/>
  <c r="D12" i="2"/>
  <c r="F12" i="2"/>
  <c r="G12" i="2"/>
  <c r="H12" i="2"/>
  <c r="I12" i="2"/>
  <c r="J12" i="2"/>
  <c r="C13" i="2"/>
  <c r="D13" i="2"/>
  <c r="F13" i="2"/>
  <c r="G13" i="2"/>
  <c r="H13" i="2"/>
  <c r="I13" i="2"/>
  <c r="J13" i="2"/>
  <c r="C14" i="2"/>
  <c r="D14" i="2"/>
  <c r="F14" i="2"/>
  <c r="G14" i="2"/>
  <c r="H14" i="2"/>
  <c r="I14" i="2"/>
  <c r="J14" i="2"/>
  <c r="C15" i="2"/>
  <c r="D15" i="2"/>
  <c r="F15" i="2"/>
  <c r="G15" i="2"/>
  <c r="H15" i="2"/>
  <c r="I15" i="2"/>
  <c r="J15" i="2"/>
  <c r="C16" i="2"/>
  <c r="D16" i="2"/>
  <c r="F16" i="2"/>
  <c r="G16" i="2"/>
  <c r="H16" i="2"/>
  <c r="I16" i="2"/>
  <c r="J16" i="2"/>
  <c r="B17" i="2"/>
  <c r="C17" i="2"/>
  <c r="D17" i="2"/>
  <c r="E17" i="2"/>
  <c r="F17" i="2"/>
  <c r="G17" i="2"/>
  <c r="H17" i="2"/>
  <c r="I17" i="2"/>
  <c r="J17" i="2"/>
</calcChain>
</file>

<file path=xl/sharedStrings.xml><?xml version="1.0" encoding="utf-8"?>
<sst xmlns="http://schemas.openxmlformats.org/spreadsheetml/2006/main" count="75" uniqueCount="34">
  <si>
    <t>Date:</t>
  </si>
  <si>
    <t>State</t>
  </si>
  <si>
    <t>Offered at Auction</t>
  </si>
  <si>
    <t>Sold at Fixed Price</t>
  </si>
  <si>
    <t>Maine</t>
  </si>
  <si>
    <t>Massachusetts</t>
  </si>
  <si>
    <t>Vermont</t>
  </si>
  <si>
    <t>Unsold Allowances Retired</t>
  </si>
  <si>
    <t xml:space="preserve">Transferred from State Set-Aside Accounts </t>
  </si>
  <si>
    <t>Legend Key</t>
  </si>
  <si>
    <t>N/A</t>
  </si>
  <si>
    <r>
      <t>CO</t>
    </r>
    <r>
      <rPr>
        <b/>
        <vertAlign val="subscript"/>
        <sz val="11"/>
        <color indexed="9"/>
        <rFont val="Calibri"/>
        <family val="2"/>
      </rPr>
      <t>2</t>
    </r>
    <r>
      <rPr>
        <b/>
        <sz val="11"/>
        <color indexed="9"/>
        <rFont val="Calibri"/>
        <family val="2"/>
      </rPr>
      <t xml:space="preserve"> Allowance Budget </t>
    </r>
  </si>
  <si>
    <t xml:space="preserve">Values in this spreadsheet are current as of the last date of update listed above. </t>
  </si>
  <si>
    <t>Connecticut</t>
  </si>
  <si>
    <t>New Hampshire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</si>
  <si>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In Delaware, the percentage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allocated to auction shall increase by 8 percent per year from 2009-2014, such that 100 percent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shall be auctioned in 2014.</t>
    </r>
  </si>
  <si>
    <r>
      <t>Delaware</t>
    </r>
    <r>
      <rPr>
        <b/>
        <vertAlign val="superscript"/>
        <sz val="11"/>
        <rFont val="Calibri"/>
        <family val="2"/>
      </rPr>
      <t>1</t>
    </r>
  </si>
  <si>
    <r>
      <rPr>
        <vertAlign val="superscript"/>
        <sz val="10"/>
        <rFont val="Arial"/>
        <family val="2"/>
      </rPr>
      <t xml:space="preserve">2 </t>
    </r>
    <r>
      <rPr>
        <sz val="10"/>
        <rFont val="Arial"/>
        <family val="2"/>
      </rPr>
      <t>For Maryland, the Set-Aside Allowances Retired column also includes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that will be retired in accordance with deadlines in Maryland regulations.  </t>
    </r>
  </si>
  <si>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 xml:space="preserve"> For New York, the Set‐Aside Allowances Retired column also includes New York's Behind‐the-Meter Adjustment for 2013.</t>
    </r>
  </si>
  <si>
    <r>
      <t>New York</t>
    </r>
    <r>
      <rPr>
        <b/>
        <vertAlign val="superscript"/>
        <sz val="11"/>
        <rFont val="Calibri"/>
        <family val="2"/>
      </rPr>
      <t>3</t>
    </r>
  </si>
  <si>
    <r>
      <t>Set-Aside Allowances Retired</t>
    </r>
    <r>
      <rPr>
        <b/>
        <vertAlign val="superscript"/>
        <sz val="11"/>
        <color indexed="9"/>
        <rFont val="Calibri"/>
        <family val="2"/>
      </rPr>
      <t>2,3</t>
    </r>
    <r>
      <rPr>
        <b/>
        <sz val="11"/>
        <color indexed="9"/>
        <rFont val="Calibri"/>
        <family val="2"/>
      </rPr>
      <t xml:space="preserve"> </t>
    </r>
  </si>
  <si>
    <r>
      <t>Total</t>
    </r>
    <r>
      <rPr>
        <b/>
        <vertAlign val="superscript"/>
        <sz val="11"/>
        <color indexed="8"/>
        <rFont val="Calibri"/>
        <family val="2"/>
      </rPr>
      <t>4</t>
    </r>
  </si>
  <si>
    <r>
      <rPr>
        <vertAlign val="superscript"/>
        <sz val="10"/>
        <color indexed="8"/>
        <rFont val="Arial"/>
        <family val="2"/>
      </rPr>
      <t xml:space="preserve">5 </t>
    </r>
    <r>
      <rPr>
        <sz val="10"/>
        <color indexed="8"/>
        <rFont val="Arial"/>
        <family val="2"/>
      </rPr>
      <t>States do not intend to re-offer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in the Offered but Unsold at Auction column. New Hampshire may convert some of these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to Cost Containment Reserve allowances.</t>
    </r>
  </si>
  <si>
    <r>
      <t>Offered but Unsold at Auction</t>
    </r>
    <r>
      <rPr>
        <b/>
        <vertAlign val="superscript"/>
        <sz val="11"/>
        <color indexed="9"/>
        <rFont val="Calibri"/>
        <family val="2"/>
      </rPr>
      <t>5</t>
    </r>
  </si>
  <si>
    <r>
      <t>Sold at Auction</t>
    </r>
    <r>
      <rPr>
        <b/>
        <vertAlign val="superscript"/>
        <sz val="11"/>
        <color indexed="9"/>
        <rFont val="Calibri"/>
        <family val="2"/>
      </rPr>
      <t>4</t>
    </r>
  </si>
  <si>
    <r>
      <t>Rhode Island</t>
    </r>
    <r>
      <rPr>
        <b/>
        <vertAlign val="superscript"/>
        <sz val="11"/>
        <color indexed="8"/>
        <rFont val="Calibri"/>
        <family val="2"/>
      </rPr>
      <t>6</t>
    </r>
  </si>
  <si>
    <r>
      <t>Remaining Set-Aside Allowances</t>
    </r>
    <r>
      <rPr>
        <b/>
        <vertAlign val="superscript"/>
        <sz val="11"/>
        <color indexed="9"/>
        <rFont val="Calibri"/>
        <family val="2"/>
      </rPr>
      <t>6</t>
    </r>
  </si>
  <si>
    <r>
      <rPr>
        <vertAlign val="super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In addition to  the figures above, in 2010, New Jersey sold 879,132 allowance allocation year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allowances. There are no other New Jersey allowance allocation year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in circulation.</t>
    </r>
  </si>
  <si>
    <r>
      <t>2013 CO</t>
    </r>
    <r>
      <rPr>
        <b/>
        <vertAlign val="subscript"/>
        <sz val="11"/>
        <color indexed="9"/>
        <rFont val="Arial"/>
        <family val="2"/>
      </rPr>
      <t xml:space="preserve">2 </t>
    </r>
    <r>
      <rPr>
        <b/>
        <sz val="11"/>
        <color indexed="9"/>
        <rFont val="Arial"/>
        <family val="2"/>
      </rPr>
      <t>Allowance Distribution By State</t>
    </r>
  </si>
  <si>
    <r>
      <rPr>
        <vertAlign val="superscript"/>
        <sz val="10"/>
        <color indexed="8"/>
        <rFont val="Arial"/>
        <family val="2"/>
      </rPr>
      <t>4</t>
    </r>
    <r>
      <rPr>
        <sz val="10"/>
        <color indexed="8"/>
        <rFont val="Arial"/>
        <family val="2"/>
      </rPr>
      <t xml:space="preserve"> In addition to  the figures above, in 2010, New Jersey sold 879,132 allowance allocation year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allowances. There are no other New Jersey allowance allocation year 2013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in circulation.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</si>
  <si>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Budget: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2013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Offered at Auction: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offered at auction (includes Sold at Auction, Offered but Unsold at Auction, and Unsold Allowances Retired).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at auction.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sold directly to regulated sources at a fixed price.
</t>
    </r>
    <r>
      <rPr>
        <b/>
        <sz val="10"/>
        <color indexed="8"/>
        <rFont val="Arial"/>
        <family val="2"/>
      </rPr>
      <t xml:space="preserve">Unsold Allowances Retired: </t>
    </r>
    <r>
      <rPr>
        <sz val="10"/>
        <color indexed="8"/>
        <rFont val="Arial"/>
        <family val="2"/>
      </rPr>
      <t>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were offered at an auction but were not sold and have been retired.
</t>
    </r>
    <r>
      <rPr>
        <b/>
        <sz val="10"/>
        <color indexed="8"/>
        <rFont val="Arial"/>
        <family val="2"/>
      </rPr>
      <t>Offered but Unsold at Auction: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were offered at an auction but were not sold.
</t>
    </r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distributed directly from state accounts. </t>
    </r>
    <r>
      <rPr>
        <b/>
        <sz val="10"/>
        <color indexed="8"/>
        <rFont val="Arial"/>
        <family val="2"/>
      </rPr>
      <t xml:space="preserve">
Remaining Set-Aside Allowances: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delegated as state set-aside allowances that are remaining in state set-aside accounts.
</t>
    </r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Total number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allowances that have been retired from state set-aside accounts.</t>
    </r>
  </si>
  <si>
    <r>
      <t>Maryland</t>
    </r>
    <r>
      <rPr>
        <b/>
        <vertAlign val="superscript"/>
        <sz val="11"/>
        <rFont val="Calibri"/>
        <family val="2"/>
      </rPr>
      <t>2</t>
    </r>
  </si>
  <si>
    <r>
      <rPr>
        <b/>
        <sz val="10"/>
        <color indexed="8"/>
        <rFont val="Arial"/>
        <family val="2"/>
      </rPr>
      <t>CO</t>
    </r>
    <r>
      <rPr>
        <b/>
        <vertAlign val="subscript"/>
        <sz val="10"/>
        <color indexed="8"/>
        <rFont val="Arial"/>
        <family val="2"/>
      </rPr>
      <t>2</t>
    </r>
    <r>
      <rPr>
        <b/>
        <sz val="10"/>
        <color indexed="8"/>
        <rFont val="Arial"/>
        <family val="2"/>
      </rPr>
      <t xml:space="preserve"> Allowance Budget: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>Total number of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allowances issued by each participating state for 2013 as specified by each participating state's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Budget Trading Program.</t>
    </r>
    <r>
      <rPr>
        <sz val="10"/>
        <color indexed="8"/>
        <rFont val="Arial"/>
        <family val="2"/>
      </rPr>
      <t xml:space="preserve">
</t>
    </r>
    <r>
      <rPr>
        <b/>
        <sz val="10"/>
        <color indexed="8"/>
        <rFont val="Arial"/>
        <family val="2"/>
      </rPr>
      <t>Offered at Auction: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offered at auction (includes Sold at Auction, Offered but Unsold at Auction, and Unsold Allowances Retired).
</t>
    </r>
    <r>
      <rPr>
        <b/>
        <sz val="10"/>
        <color indexed="8"/>
        <rFont val="Arial"/>
        <family val="2"/>
      </rPr>
      <t xml:space="preserve">Sold at Auction: </t>
    </r>
    <r>
      <rPr>
        <sz val="10"/>
        <color indexed="8"/>
        <rFont val="Arial"/>
        <family val="2"/>
      </rPr>
      <t>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sold at auction.
</t>
    </r>
    <r>
      <rPr>
        <b/>
        <sz val="10"/>
        <color indexed="8"/>
        <rFont val="Arial"/>
        <family val="2"/>
      </rPr>
      <t>Sold at Fixed Price: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sold directly to regulated sources at a fixed price.
</t>
    </r>
    <r>
      <rPr>
        <b/>
        <sz val="10"/>
        <color indexed="8"/>
        <rFont val="Arial"/>
        <family val="2"/>
      </rPr>
      <t xml:space="preserve">Unsold Allowances Retired: </t>
    </r>
    <r>
      <rPr>
        <sz val="10"/>
        <color indexed="8"/>
        <rFont val="Arial"/>
        <family val="2"/>
      </rPr>
      <t>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that was offered at an auction but was not sold and has been retired.
</t>
    </r>
    <r>
      <rPr>
        <b/>
        <sz val="10"/>
        <color indexed="8"/>
        <rFont val="Arial"/>
        <family val="2"/>
      </rPr>
      <t>Offered but Unsold at Auction: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that was offered at an auction but was not sold.
</t>
    </r>
    <r>
      <rPr>
        <b/>
        <sz val="10"/>
        <color indexed="8"/>
        <rFont val="Arial"/>
        <family val="2"/>
      </rPr>
      <t>Transferred from State Set-Aside Accounts: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that has been distributed directly from state accounts. </t>
    </r>
    <r>
      <rPr>
        <b/>
        <sz val="10"/>
        <color indexed="8"/>
        <rFont val="Arial"/>
        <family val="2"/>
      </rPr>
      <t xml:space="preserve">
Remaining Set-Aside Allowances: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delegated as state set-aside allowances that are remaining in state set-aside accounts.
</t>
    </r>
    <r>
      <rPr>
        <b/>
        <sz val="10"/>
        <color indexed="8"/>
        <rFont val="Arial"/>
        <family val="2"/>
      </rPr>
      <t>Set-Aside Allowances Retired:</t>
    </r>
    <r>
      <rPr>
        <sz val="10"/>
        <color indexed="8"/>
        <rFont val="Arial"/>
        <family val="2"/>
      </rPr>
      <t xml:space="preserve"> Portion of CO</t>
    </r>
    <r>
      <rPr>
        <vertAlign val="subscript"/>
        <sz val="10"/>
        <color indexed="8"/>
        <rFont val="Arial"/>
        <family val="2"/>
      </rPr>
      <t>2</t>
    </r>
    <r>
      <rPr>
        <sz val="10"/>
        <color indexed="8"/>
        <rFont val="Arial"/>
        <family val="2"/>
      </rPr>
      <t xml:space="preserve"> Allowance Budget that has been retired from state set-aside accounts.</t>
    </r>
  </si>
  <si>
    <r>
      <t>2013 CO</t>
    </r>
    <r>
      <rPr>
        <b/>
        <vertAlign val="subscript"/>
        <sz val="12"/>
        <color indexed="8"/>
        <rFont val="Arial"/>
        <family val="2"/>
      </rPr>
      <t>2</t>
    </r>
    <r>
      <rPr>
        <b/>
        <sz val="12"/>
        <color indexed="8"/>
        <rFont val="Arial"/>
        <family val="2"/>
      </rPr>
      <t xml:space="preserve"> Allowance Distribution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</si>
</sst>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vertAlign val="subscript"/>
      <sz val="12"/>
      <color indexed="8"/>
      <name val="Arial"/>
      <family val="2"/>
    </font>
    <font>
      <b/>
      <sz val="11"/>
      <color indexed="9"/>
      <name val="Arial"/>
      <family val="2"/>
    </font>
    <font>
      <b/>
      <vertAlign val="subscript"/>
      <sz val="11"/>
      <color indexed="9"/>
      <name val="Arial"/>
      <family val="2"/>
    </font>
    <font>
      <sz val="10"/>
      <color indexed="8"/>
      <name val="Arial"/>
      <family val="2"/>
    </font>
    <font>
      <b/>
      <vertAlign val="subscript"/>
      <sz val="10"/>
      <color indexed="8"/>
      <name val="Arial"/>
      <family val="2"/>
    </font>
    <font>
      <vertAlign val="subscript"/>
      <sz val="10"/>
      <color indexed="8"/>
      <name val="Arial"/>
      <family val="2"/>
    </font>
    <font>
      <b/>
      <sz val="11"/>
      <color indexed="9"/>
      <name val="Calibri"/>
      <family val="2"/>
    </font>
    <font>
      <b/>
      <vertAlign val="subscript"/>
      <sz val="11"/>
      <color indexed="9"/>
      <name val="Calibri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vertAlign val="superscript"/>
      <sz val="10"/>
      <color indexed="8"/>
      <name val="Arial"/>
      <family val="2"/>
    </font>
    <font>
      <b/>
      <vertAlign val="superscript"/>
      <sz val="11"/>
      <color indexed="9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b/>
      <vertAlign val="superscript"/>
      <sz val="11"/>
      <name val="Calibri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thin">
        <color indexed="64"/>
      </left>
      <right style="medium">
        <color theme="4" tint="-0.499984740745262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4" tint="-0.499984740745262"/>
      </left>
      <right style="thin">
        <color indexed="64"/>
      </right>
      <top style="thin">
        <color indexed="64"/>
      </top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thin">
        <color indexed="64"/>
      </bottom>
      <diagonal/>
    </border>
    <border>
      <left/>
      <right/>
      <top style="medium">
        <color theme="4" tint="-0.499984740745262"/>
      </top>
      <bottom style="thin">
        <color indexed="64"/>
      </bottom>
      <diagonal/>
    </border>
    <border>
      <left/>
      <right style="medium">
        <color theme="4" tint="-0.499984740745262"/>
      </right>
      <top style="medium">
        <color theme="4" tint="-0.499984740745262"/>
      </top>
      <bottom style="thin">
        <color indexed="64"/>
      </bottom>
      <diagonal/>
    </border>
    <border>
      <left style="medium">
        <color theme="4" tint="-0.499984740745262"/>
      </left>
      <right/>
      <top/>
      <bottom/>
      <diagonal/>
    </border>
  </borders>
  <cellStyleXfs count="4">
    <xf numFmtId="0" fontId="0" fillId="0" borderId="0"/>
    <xf numFmtId="43" fontId="20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 applyAlignment="1">
      <alignment wrapText="1"/>
    </xf>
    <xf numFmtId="0" fontId="24" fillId="2" borderId="0" xfId="0" applyFont="1" applyFill="1" applyAlignment="1"/>
    <xf numFmtId="3" fontId="24" fillId="2" borderId="0" xfId="0" applyNumberFormat="1" applyFont="1" applyFill="1" applyAlignment="1"/>
    <xf numFmtId="0" fontId="25" fillId="2" borderId="0" xfId="0" applyFont="1" applyFill="1" applyAlignment="1">
      <alignment wrapText="1"/>
    </xf>
    <xf numFmtId="14" fontId="24" fillId="2" borderId="0" xfId="0" applyNumberFormat="1" applyFont="1" applyFill="1" applyAlignment="1">
      <alignment horizontal="left" wrapText="1"/>
    </xf>
    <xf numFmtId="0" fontId="24" fillId="2" borderId="0" xfId="0" applyFont="1" applyFill="1" applyAlignment="1">
      <alignment wrapText="1"/>
    </xf>
    <xf numFmtId="0" fontId="0" fillId="2" borderId="0" xfId="0" applyFill="1" applyAlignment="1"/>
    <xf numFmtId="0" fontId="22" fillId="2" borderId="0" xfId="0" applyFont="1" applyFill="1" applyAlignment="1">
      <alignment wrapText="1"/>
    </xf>
    <xf numFmtId="10" fontId="20" fillId="2" borderId="1" xfId="3" applyNumberFormat="1" applyFont="1" applyFill="1" applyBorder="1" applyAlignment="1">
      <alignment wrapText="1"/>
    </xf>
    <xf numFmtId="0" fontId="22" fillId="2" borderId="0" xfId="0" applyFont="1" applyFill="1" applyBorder="1"/>
    <xf numFmtId="164" fontId="22" fillId="2" borderId="0" xfId="0" applyNumberFormat="1" applyFont="1" applyFill="1" applyBorder="1" applyAlignment="1">
      <alignment wrapText="1"/>
    </xf>
    <xf numFmtId="0" fontId="22" fillId="2" borderId="0" xfId="0" applyFont="1" applyFill="1" applyBorder="1" applyAlignment="1">
      <alignment wrapText="1"/>
    </xf>
    <xf numFmtId="165" fontId="22" fillId="2" borderId="0" xfId="3" applyNumberFormat="1" applyFont="1" applyFill="1" applyBorder="1" applyAlignment="1">
      <alignment wrapText="1"/>
    </xf>
    <xf numFmtId="10" fontId="22" fillId="2" borderId="0" xfId="3" applyNumberFormat="1" applyFont="1" applyFill="1" applyBorder="1" applyAlignment="1">
      <alignment wrapText="1"/>
    </xf>
    <xf numFmtId="10" fontId="20" fillId="2" borderId="15" xfId="3" applyNumberFormat="1" applyFont="1" applyFill="1" applyBorder="1" applyAlignment="1">
      <alignment wrapText="1"/>
    </xf>
    <xf numFmtId="10" fontId="22" fillId="2" borderId="16" xfId="3" applyNumberFormat="1" applyFont="1" applyFill="1" applyBorder="1" applyAlignment="1">
      <alignment wrapText="1"/>
    </xf>
    <xf numFmtId="10" fontId="22" fillId="2" borderId="17" xfId="3" applyNumberFormat="1" applyFont="1" applyFill="1" applyBorder="1" applyAlignment="1">
      <alignment wrapText="1"/>
    </xf>
    <xf numFmtId="164" fontId="20" fillId="2" borderId="1" xfId="1" applyNumberFormat="1" applyFont="1" applyFill="1" applyBorder="1" applyAlignment="1">
      <alignment wrapText="1"/>
    </xf>
    <xf numFmtId="164" fontId="22" fillId="2" borderId="16" xfId="1" applyNumberFormat="1" applyFont="1" applyFill="1" applyBorder="1" applyAlignment="1">
      <alignment wrapText="1"/>
    </xf>
    <xf numFmtId="0" fontId="1" fillId="2" borderId="0" xfId="0" applyFont="1" applyFill="1" applyAlignment="1"/>
    <xf numFmtId="164" fontId="0" fillId="2" borderId="0" xfId="0" applyNumberFormat="1" applyFill="1" applyAlignment="1">
      <alignment wrapText="1"/>
    </xf>
    <xf numFmtId="10" fontId="20" fillId="2" borderId="1" xfId="1" applyNumberFormat="1" applyFont="1" applyFill="1" applyBorder="1" applyAlignment="1">
      <alignment horizontal="right" wrapText="1"/>
    </xf>
    <xf numFmtId="0" fontId="0" fillId="2" borderId="0" xfId="0" applyFill="1" applyAlignment="1">
      <alignment horizontal="left" wrapText="1"/>
    </xf>
    <xf numFmtId="0" fontId="22" fillId="2" borderId="18" xfId="0" applyFont="1" applyFill="1" applyBorder="1" applyAlignment="1">
      <alignment horizontal="left"/>
    </xf>
    <xf numFmtId="0" fontId="22" fillId="2" borderId="19" xfId="0" applyFont="1" applyFill="1" applyBorder="1" applyAlignment="1">
      <alignment horizontal="left"/>
    </xf>
    <xf numFmtId="0" fontId="22" fillId="2" borderId="0" xfId="0" applyFont="1" applyFill="1" applyAlignment="1">
      <alignment horizontal="left" wrapText="1"/>
    </xf>
    <xf numFmtId="164" fontId="0" fillId="2" borderId="0" xfId="0" applyNumberFormat="1" applyFill="1" applyAlignment="1">
      <alignment horizontal="left" wrapText="1"/>
    </xf>
    <xf numFmtId="3" fontId="0" fillId="2" borderId="0" xfId="0" applyNumberFormat="1" applyFill="1" applyAlignment="1">
      <alignment horizontal="left" wrapText="1"/>
    </xf>
    <xf numFmtId="10" fontId="20" fillId="2" borderId="0" xfId="3" applyNumberFormat="1" applyFont="1" applyFill="1" applyAlignment="1">
      <alignment wrapText="1"/>
    </xf>
    <xf numFmtId="43" fontId="20" fillId="2" borderId="0" xfId="1" applyFont="1" applyFill="1" applyAlignment="1">
      <alignment wrapText="1"/>
    </xf>
    <xf numFmtId="10" fontId="20" fillId="2" borderId="0" xfId="3" applyNumberFormat="1" applyFont="1" applyFill="1" applyAlignment="1">
      <alignment wrapText="1"/>
    </xf>
    <xf numFmtId="0" fontId="17" fillId="2" borderId="18" xfId="0" applyNumberFormat="1" applyFont="1" applyFill="1" applyBorder="1" applyAlignment="1">
      <alignment horizontal="left"/>
    </xf>
    <xf numFmtId="0" fontId="26" fillId="2" borderId="18" xfId="0" applyFont="1" applyFill="1" applyBorder="1" applyAlignment="1">
      <alignment horizontal="left"/>
    </xf>
    <xf numFmtId="3" fontId="0" fillId="2" borderId="2" xfId="0" applyNumberFormat="1" applyFill="1" applyBorder="1"/>
    <xf numFmtId="3" fontId="20" fillId="2" borderId="1" xfId="1" applyNumberFormat="1" applyFont="1" applyFill="1" applyBorder="1" applyAlignment="1">
      <alignment horizontal="right" wrapText="1"/>
    </xf>
    <xf numFmtId="0" fontId="26" fillId="2" borderId="18" xfId="0" applyNumberFormat="1" applyFont="1" applyFill="1" applyBorder="1" applyAlignment="1">
      <alignment horizontal="left"/>
    </xf>
    <xf numFmtId="164" fontId="22" fillId="2" borderId="0" xfId="0" applyNumberFormat="1" applyFont="1" applyFill="1" applyAlignment="1">
      <alignment wrapText="1"/>
    </xf>
    <xf numFmtId="3" fontId="22" fillId="2" borderId="0" xfId="0" applyNumberFormat="1" applyFont="1" applyFill="1" applyAlignment="1">
      <alignment wrapText="1"/>
    </xf>
    <xf numFmtId="0" fontId="22" fillId="2" borderId="0" xfId="0" applyFont="1" applyFill="1" applyAlignment="1">
      <alignment horizontal="left"/>
    </xf>
    <xf numFmtId="14" fontId="19" fillId="2" borderId="0" xfId="0" applyNumberFormat="1" applyFont="1" applyFill="1" applyAlignment="1">
      <alignment horizontal="left"/>
    </xf>
    <xf numFmtId="0" fontId="26" fillId="2" borderId="3" xfId="0" applyNumberFormat="1" applyFont="1" applyFill="1" applyBorder="1" applyAlignment="1">
      <alignment horizontal="left"/>
    </xf>
    <xf numFmtId="0" fontId="26" fillId="2" borderId="3" xfId="0" applyFont="1" applyFill="1" applyBorder="1" applyAlignment="1">
      <alignment horizontal="left"/>
    </xf>
    <xf numFmtId="0" fontId="17" fillId="2" borderId="3" xfId="0" applyNumberFormat="1" applyFont="1" applyFill="1" applyBorder="1" applyAlignment="1">
      <alignment horizontal="left"/>
    </xf>
    <xf numFmtId="0" fontId="22" fillId="2" borderId="3" xfId="0" applyFont="1" applyFill="1" applyBorder="1" applyAlignment="1">
      <alignment horizontal="left"/>
    </xf>
    <xf numFmtId="3" fontId="20" fillId="2" borderId="4" xfId="1" applyNumberFormat="1" applyFont="1" applyFill="1" applyBorder="1" applyAlignment="1">
      <alignment horizontal="right" wrapText="1"/>
    </xf>
    <xf numFmtId="0" fontId="22" fillId="2" borderId="5" xfId="0" applyFont="1" applyFill="1" applyBorder="1" applyAlignment="1">
      <alignment horizontal="left"/>
    </xf>
    <xf numFmtId="164" fontId="22" fillId="2" borderId="6" xfId="1" applyNumberFormat="1" applyFont="1" applyFill="1" applyBorder="1" applyAlignment="1">
      <alignment horizontal="right" wrapText="1"/>
    </xf>
    <xf numFmtId="3" fontId="22" fillId="2" borderId="7" xfId="1" applyNumberFormat="1" applyFont="1" applyFill="1" applyBorder="1" applyAlignment="1">
      <alignment horizontal="right" wrapText="1"/>
    </xf>
    <xf numFmtId="3" fontId="22" fillId="2" borderId="6" xfId="1" applyNumberFormat="1" applyFont="1" applyFill="1" applyBorder="1" applyAlignment="1">
      <alignment horizontal="right" wrapText="1"/>
    </xf>
    <xf numFmtId="3" fontId="20" fillId="2" borderId="8" xfId="1" applyNumberFormat="1" applyFont="1" applyFill="1" applyBorder="1" applyAlignment="1">
      <alignment horizontal="right" wrapText="1"/>
    </xf>
    <xf numFmtId="3" fontId="27" fillId="2" borderId="1" xfId="1" applyNumberFormat="1" applyFont="1" applyFill="1" applyBorder="1" applyAlignment="1">
      <alignment horizontal="right" wrapText="1"/>
    </xf>
    <xf numFmtId="3" fontId="27" fillId="2" borderId="8" xfId="1" applyNumberFormat="1" applyFont="1" applyFill="1" applyBorder="1" applyAlignment="1">
      <alignment horizontal="right" wrapText="1"/>
    </xf>
    <xf numFmtId="0" fontId="23" fillId="2" borderId="0" xfId="0" applyFont="1" applyFill="1" applyBorder="1" applyAlignment="1">
      <alignment horizontal="left" wrapText="1"/>
    </xf>
    <xf numFmtId="0" fontId="28" fillId="3" borderId="20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center" vertical="center" wrapText="1"/>
    </xf>
    <xf numFmtId="0" fontId="28" fillId="3" borderId="2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29" fillId="2" borderId="24" xfId="0" applyFont="1" applyFill="1" applyBorder="1" applyAlignment="1">
      <alignment horizontal="left" vertical="center" wrapText="1"/>
    </xf>
    <xf numFmtId="0" fontId="29" fillId="2" borderId="2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left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3" fillId="2" borderId="29" xfId="0" applyFont="1" applyFill="1" applyBorder="1" applyAlignment="1">
      <alignment horizontal="left" wrapText="1"/>
    </xf>
    <xf numFmtId="0" fontId="28" fillId="3" borderId="26" xfId="0" applyFont="1" applyFill="1" applyBorder="1" applyAlignment="1">
      <alignment horizontal="center" vertical="center" wrapText="1"/>
    </xf>
    <xf numFmtId="0" fontId="28" fillId="3" borderId="27" xfId="0" applyFont="1" applyFill="1" applyBorder="1" applyAlignment="1">
      <alignment horizontal="center" vertical="center" wrapText="1"/>
    </xf>
    <xf numFmtId="0" fontId="28" fillId="3" borderId="28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3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23</xdr:row>
      <xdr:rowOff>30031</xdr:rowOff>
    </xdr:from>
    <xdr:to>
      <xdr:col>10</xdr:col>
      <xdr:colOff>33618</xdr:colOff>
      <xdr:row>24</xdr:row>
      <xdr:rowOff>37750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8A726F-3A76-44D3-9113-33DC569BE8F4}"/>
            </a:ext>
          </a:extLst>
        </xdr:cNvPr>
        <xdr:cNvSpPr txBox="1"/>
      </xdr:nvSpPr>
      <xdr:spPr>
        <a:xfrm>
          <a:off x="33618" y="6645087"/>
          <a:ext cx="9973235" cy="683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tlCol="0" anchor="t"/>
        <a:lstStyle/>
        <a:p>
          <a:pPr algn="l"/>
          <a:r>
            <a:rPr lang="en-US" sz="950" baseline="30000">
              <a:latin typeface="Arial" pitchFamily="34" charset="0"/>
              <a:cs typeface="Arial" pitchFamily="34" charset="0"/>
            </a:rPr>
            <a:t>6 </a:t>
          </a:r>
          <a:r>
            <a:rPr lang="en-US" sz="950">
              <a:latin typeface="Arial" pitchFamily="34" charset="0"/>
              <a:cs typeface="Arial" pitchFamily="34" charset="0"/>
            </a:rPr>
            <a:t>States do not intend to distribute or offer for sale CO</a:t>
          </a:r>
          <a:r>
            <a:rPr lang="en-US" sz="950" baseline="-25000">
              <a:latin typeface="Arial" pitchFamily="34" charset="0"/>
              <a:cs typeface="Arial" pitchFamily="34" charset="0"/>
            </a:rPr>
            <a:t>2</a:t>
          </a:r>
          <a:r>
            <a:rPr lang="en-US" sz="950">
              <a:latin typeface="Arial" pitchFamily="34" charset="0"/>
              <a:cs typeface="Arial" pitchFamily="34" charset="0"/>
            </a:rPr>
            <a:t> allowances in the Remaining Set-Aside Allowances column.</a:t>
          </a:r>
          <a:endParaRPr lang="en-US" sz="950" u="sng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7</xdr:col>
      <xdr:colOff>753037</xdr:colOff>
      <xdr:row>0</xdr:row>
      <xdr:rowOff>1165543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53092A-6092-4E6B-9DB7-B2C3066BE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969624" cy="1165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23</xdr:row>
      <xdr:rowOff>0</xdr:rowOff>
    </xdr:from>
    <xdr:to>
      <xdr:col>10</xdr:col>
      <xdr:colOff>33618</xdr:colOff>
      <xdr:row>24</xdr:row>
      <xdr:rowOff>78441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5E6E459-238D-4518-AD60-DE7F0337B786}"/>
            </a:ext>
          </a:extLst>
        </xdr:cNvPr>
        <xdr:cNvSpPr txBox="1"/>
      </xdr:nvSpPr>
      <xdr:spPr>
        <a:xfrm>
          <a:off x="33618" y="6533029"/>
          <a:ext cx="9973235" cy="616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rtlCol="0" anchor="t"/>
        <a:lstStyle/>
        <a:p>
          <a:pPr algn="l"/>
          <a:r>
            <a:rPr lang="en-US" sz="950" baseline="30000">
              <a:latin typeface="Arial" pitchFamily="34" charset="0"/>
              <a:cs typeface="Arial" pitchFamily="34" charset="0"/>
            </a:rPr>
            <a:t>6 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States do not intend to distribute or offer for sale CO</a:t>
          </a:r>
          <a:r>
            <a:rPr lang="en-US" sz="1000" baseline="-25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allowances in the Remaining Set-Aside Allowances column.</a:t>
          </a:r>
          <a:endParaRPr lang="en-US" sz="1000" u="sng">
            <a:solidFill>
              <a:srgbClr val="0000FF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672353</xdr:colOff>
      <xdr:row>0</xdr:row>
      <xdr:rowOff>1153743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9E7C98-1ADD-44FD-BFFF-6CB1D6DE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8941" cy="1153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85" zoomScaleNormal="85" zoomScaleSheetLayoutView="85" workbookViewId="0">
      <selection activeCell="B2" sqref="B2"/>
    </sheetView>
  </sheetViews>
  <sheetFormatPr defaultColWidth="9.109375" defaultRowHeight="14.4" x14ac:dyDescent="0.3"/>
  <cols>
    <col min="1" max="10" width="15" style="1" customWidth="1"/>
    <col min="11" max="11" width="11.33203125" style="1" bestFit="1" customWidth="1"/>
    <col min="12" max="12" width="15.5546875" style="1" customWidth="1"/>
    <col min="13" max="13" width="10.33203125" style="1" bestFit="1" customWidth="1"/>
    <col min="14" max="16384" width="9.109375" style="1"/>
  </cols>
  <sheetData>
    <row r="1" spans="1:14" s="7" customFormat="1" ht="108.75" customHeight="1" x14ac:dyDescent="0.4">
      <c r="A1" s="20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4" x14ac:dyDescent="0.3">
      <c r="A2" s="4" t="s">
        <v>0</v>
      </c>
      <c r="B2" s="40">
        <v>44456</v>
      </c>
      <c r="C2" s="5"/>
      <c r="D2" s="6"/>
      <c r="E2" s="6"/>
      <c r="F2" s="6"/>
      <c r="G2" s="6"/>
      <c r="H2" s="6"/>
      <c r="I2" s="6"/>
      <c r="J2" s="6"/>
    </row>
    <row r="3" spans="1:14" ht="18.75" customHeight="1" x14ac:dyDescent="0.3">
      <c r="A3" s="67" t="s">
        <v>12</v>
      </c>
      <c r="B3" s="67"/>
      <c r="C3" s="67"/>
      <c r="D3" s="67"/>
      <c r="E3" s="67"/>
      <c r="F3" s="67"/>
      <c r="G3" s="67"/>
      <c r="H3" s="67"/>
      <c r="I3" s="67"/>
      <c r="J3" s="67"/>
    </row>
    <row r="4" spans="1:14" ht="6.75" customHeight="1" thickBot="1" x14ac:dyDescent="0.3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4" ht="21.75" customHeight="1" thickBot="1" x14ac:dyDescent="0.35">
      <c r="A5" s="54" t="s">
        <v>28</v>
      </c>
      <c r="B5" s="55"/>
      <c r="C5" s="55"/>
      <c r="D5" s="55"/>
      <c r="E5" s="55"/>
      <c r="F5" s="55"/>
      <c r="G5" s="55"/>
      <c r="H5" s="55"/>
      <c r="I5" s="55"/>
      <c r="J5" s="56"/>
    </row>
    <row r="6" spans="1:14" ht="25.5" customHeight="1" x14ac:dyDescent="0.3">
      <c r="A6" s="70" t="s">
        <v>1</v>
      </c>
      <c r="B6" s="59" t="s">
        <v>11</v>
      </c>
      <c r="C6" s="57" t="s">
        <v>2</v>
      </c>
      <c r="D6" s="57" t="s">
        <v>24</v>
      </c>
      <c r="E6" s="59" t="s">
        <v>3</v>
      </c>
      <c r="F6" s="59" t="s">
        <v>23</v>
      </c>
      <c r="G6" s="59" t="s">
        <v>8</v>
      </c>
      <c r="H6" s="59" t="s">
        <v>26</v>
      </c>
      <c r="I6" s="59" t="s">
        <v>20</v>
      </c>
      <c r="J6" s="68" t="s">
        <v>7</v>
      </c>
      <c r="K6" s="53"/>
      <c r="L6" s="53"/>
      <c r="M6" s="53"/>
      <c r="N6" s="53"/>
    </row>
    <row r="7" spans="1:14" ht="25.5" customHeight="1" x14ac:dyDescent="0.3">
      <c r="A7" s="71"/>
      <c r="B7" s="60"/>
      <c r="C7" s="58"/>
      <c r="D7" s="58"/>
      <c r="E7" s="60"/>
      <c r="F7" s="60"/>
      <c r="G7" s="60"/>
      <c r="H7" s="60"/>
      <c r="I7" s="60"/>
      <c r="J7" s="69"/>
      <c r="K7" s="53"/>
      <c r="L7" s="53"/>
      <c r="M7" s="53"/>
      <c r="N7" s="53"/>
    </row>
    <row r="8" spans="1:14" s="23" customFormat="1" ht="17.25" customHeight="1" x14ac:dyDescent="0.3">
      <c r="A8" s="41" t="s">
        <v>13</v>
      </c>
      <c r="B8" s="35">
        <v>10695036</v>
      </c>
      <c r="C8" s="35">
        <v>10449237</v>
      </c>
      <c r="D8" s="35">
        <v>10345745</v>
      </c>
      <c r="E8" s="35">
        <v>0</v>
      </c>
      <c r="F8" s="35">
        <v>103492</v>
      </c>
      <c r="G8" s="35">
        <v>104623</v>
      </c>
      <c r="H8" s="35">
        <v>0</v>
      </c>
      <c r="I8" s="34">
        <v>141176</v>
      </c>
      <c r="J8" s="45">
        <v>0</v>
      </c>
      <c r="K8" s="27"/>
      <c r="L8" s="27"/>
      <c r="M8" s="28"/>
    </row>
    <row r="9" spans="1:14" s="23" customFormat="1" ht="17.25" customHeight="1" x14ac:dyDescent="0.3">
      <c r="A9" s="42" t="s">
        <v>16</v>
      </c>
      <c r="B9" s="35">
        <v>7559787</v>
      </c>
      <c r="C9" s="35">
        <v>5844063</v>
      </c>
      <c r="D9" s="35">
        <v>5781228</v>
      </c>
      <c r="E9" s="35" t="s">
        <v>10</v>
      </c>
      <c r="F9" s="35">
        <v>0</v>
      </c>
      <c r="G9" s="35">
        <v>508180</v>
      </c>
      <c r="H9" s="35">
        <v>0</v>
      </c>
      <c r="I9" s="35">
        <v>1207544</v>
      </c>
      <c r="J9" s="45">
        <v>62835</v>
      </c>
      <c r="K9" s="27"/>
      <c r="L9" s="27"/>
    </row>
    <row r="10" spans="1:14" s="23" customFormat="1" ht="17.25" customHeight="1" x14ac:dyDescent="0.3">
      <c r="A10" s="43" t="s">
        <v>4</v>
      </c>
      <c r="B10" s="35">
        <v>5948902</v>
      </c>
      <c r="C10" s="35">
        <v>5069288</v>
      </c>
      <c r="D10" s="35">
        <v>5014922</v>
      </c>
      <c r="E10" s="35" t="s">
        <v>10</v>
      </c>
      <c r="F10" s="35">
        <v>0</v>
      </c>
      <c r="G10" s="35">
        <v>760636</v>
      </c>
      <c r="H10" s="35">
        <v>0</v>
      </c>
      <c r="I10" s="35">
        <v>118978</v>
      </c>
      <c r="J10" s="52">
        <v>54366</v>
      </c>
      <c r="K10" s="27"/>
      <c r="L10" s="27">
        <f>B10-D10-F10-G10-H10-I10-J10</f>
        <v>0</v>
      </c>
    </row>
    <row r="11" spans="1:14" s="23" customFormat="1" ht="17.25" customHeight="1" x14ac:dyDescent="0.3">
      <c r="A11" s="42" t="s">
        <v>31</v>
      </c>
      <c r="B11" s="35">
        <v>37503983</v>
      </c>
      <c r="C11" s="35">
        <v>36984718</v>
      </c>
      <c r="D11" s="35">
        <v>36660924</v>
      </c>
      <c r="E11" s="35">
        <v>154302</v>
      </c>
      <c r="F11" s="35">
        <v>0</v>
      </c>
      <c r="G11" s="35">
        <v>0</v>
      </c>
      <c r="H11" s="35">
        <v>0</v>
      </c>
      <c r="I11" s="35">
        <v>364963</v>
      </c>
      <c r="J11" s="50">
        <v>323794</v>
      </c>
      <c r="K11" s="27"/>
      <c r="L11" s="27"/>
    </row>
    <row r="12" spans="1:14" s="23" customFormat="1" ht="17.25" customHeight="1" x14ac:dyDescent="0.3">
      <c r="A12" s="42" t="s">
        <v>5</v>
      </c>
      <c r="B12" s="35">
        <v>26660204</v>
      </c>
      <c r="C12" s="51">
        <v>26660204</v>
      </c>
      <c r="D12" s="51">
        <v>26373560</v>
      </c>
      <c r="E12" s="35" t="s">
        <v>10</v>
      </c>
      <c r="F12" s="51">
        <v>0</v>
      </c>
      <c r="G12" s="35">
        <v>0</v>
      </c>
      <c r="H12" s="35">
        <v>0</v>
      </c>
      <c r="I12" s="35">
        <v>0</v>
      </c>
      <c r="J12" s="50">
        <v>286644</v>
      </c>
      <c r="K12" s="27"/>
      <c r="L12" s="27"/>
    </row>
    <row r="13" spans="1:14" s="23" customFormat="1" ht="17.25" customHeight="1" x14ac:dyDescent="0.3">
      <c r="A13" s="42" t="s">
        <v>14</v>
      </c>
      <c r="B13" s="35">
        <v>8620460</v>
      </c>
      <c r="C13" s="51">
        <v>7119780</v>
      </c>
      <c r="D13" s="51">
        <v>7045076</v>
      </c>
      <c r="E13" s="35" t="s">
        <v>10</v>
      </c>
      <c r="F13" s="51">
        <v>74704</v>
      </c>
      <c r="G13" s="35">
        <v>1500000</v>
      </c>
      <c r="H13" s="35">
        <v>0</v>
      </c>
      <c r="I13" s="35">
        <v>680</v>
      </c>
      <c r="J13" s="50">
        <v>0</v>
      </c>
      <c r="K13" s="27"/>
      <c r="L13" s="27"/>
    </row>
    <row r="14" spans="1:14" s="23" customFormat="1" ht="17.25" customHeight="1" x14ac:dyDescent="0.3">
      <c r="A14" s="42" t="s">
        <v>19</v>
      </c>
      <c r="B14" s="35">
        <v>64310805</v>
      </c>
      <c r="C14" s="35">
        <v>60689431</v>
      </c>
      <c r="D14" s="35">
        <v>60038476</v>
      </c>
      <c r="E14" s="35" t="s">
        <v>10</v>
      </c>
      <c r="F14" s="35">
        <v>0</v>
      </c>
      <c r="G14" s="35">
        <v>1500000</v>
      </c>
      <c r="H14" s="35">
        <v>0</v>
      </c>
      <c r="I14" s="35">
        <v>2121374</v>
      </c>
      <c r="J14" s="50">
        <v>650955</v>
      </c>
      <c r="K14" s="27"/>
      <c r="L14" s="27"/>
    </row>
    <row r="15" spans="1:14" s="23" customFormat="1" ht="17.25" customHeight="1" x14ac:dyDescent="0.3">
      <c r="A15" s="44" t="s">
        <v>25</v>
      </c>
      <c r="B15" s="35">
        <v>2659239</v>
      </c>
      <c r="C15" s="35">
        <v>2632647</v>
      </c>
      <c r="D15" s="35">
        <v>2604341</v>
      </c>
      <c r="E15" s="35" t="s">
        <v>10</v>
      </c>
      <c r="F15" s="35">
        <v>0</v>
      </c>
      <c r="G15" s="35">
        <v>0</v>
      </c>
      <c r="H15" s="35">
        <v>0</v>
      </c>
      <c r="I15" s="35">
        <v>26592</v>
      </c>
      <c r="J15" s="45">
        <v>28306</v>
      </c>
      <c r="K15" s="27"/>
      <c r="L15" s="27"/>
    </row>
    <row r="16" spans="1:14" s="23" customFormat="1" ht="17.25" customHeight="1" x14ac:dyDescent="0.3">
      <c r="A16" s="44" t="s">
        <v>6</v>
      </c>
      <c r="B16" s="35">
        <v>1225830</v>
      </c>
      <c r="C16" s="35">
        <v>1213572</v>
      </c>
      <c r="D16" s="35">
        <v>1200525</v>
      </c>
      <c r="E16" s="35" t="s">
        <v>10</v>
      </c>
      <c r="F16" s="35">
        <v>0</v>
      </c>
      <c r="G16" s="35">
        <v>0</v>
      </c>
      <c r="H16" s="35">
        <v>0</v>
      </c>
      <c r="I16" s="35">
        <v>9077</v>
      </c>
      <c r="J16" s="45">
        <v>13047</v>
      </c>
      <c r="K16" s="27"/>
      <c r="L16" s="27"/>
    </row>
    <row r="17" spans="1:13" s="26" customFormat="1" ht="17.25" customHeight="1" thickBot="1" x14ac:dyDescent="0.35">
      <c r="A17" s="46" t="s">
        <v>21</v>
      </c>
      <c r="B17" s="47">
        <v>165184246</v>
      </c>
      <c r="C17" s="47">
        <v>156662940</v>
      </c>
      <c r="D17" s="47">
        <v>155064797</v>
      </c>
      <c r="E17" s="49">
        <v>154302</v>
      </c>
      <c r="F17" s="47">
        <v>556356</v>
      </c>
      <c r="G17" s="47">
        <v>4373439</v>
      </c>
      <c r="H17" s="47">
        <v>122159</v>
      </c>
      <c r="I17" s="47">
        <v>3871406</v>
      </c>
      <c r="J17" s="48">
        <v>1041787</v>
      </c>
      <c r="K17" s="27"/>
      <c r="L17" s="27"/>
      <c r="M17" s="39"/>
    </row>
    <row r="18" spans="1:13" s="12" customFormat="1" ht="6.75" customHeight="1" x14ac:dyDescent="0.3">
      <c r="A18" s="10"/>
      <c r="B18" s="11"/>
      <c r="C18" s="11"/>
      <c r="D18" s="11"/>
      <c r="E18" s="11"/>
      <c r="F18" s="11"/>
      <c r="G18" s="11"/>
      <c r="H18" s="11"/>
      <c r="I18" s="11"/>
      <c r="J18" s="11"/>
    </row>
    <row r="19" spans="1:13" s="8" customFormat="1" ht="33" customHeight="1" x14ac:dyDescent="0.3">
      <c r="A19" s="61" t="s">
        <v>15</v>
      </c>
      <c r="B19" s="61"/>
      <c r="C19" s="61"/>
      <c r="D19" s="61"/>
      <c r="E19" s="61"/>
      <c r="F19" s="61"/>
      <c r="G19" s="61"/>
      <c r="H19" s="61"/>
      <c r="I19" s="61"/>
      <c r="J19" s="61"/>
      <c r="K19" s="37"/>
      <c r="L19" s="37"/>
    </row>
    <row r="20" spans="1:13" s="8" customFormat="1" ht="19.5" customHeight="1" x14ac:dyDescent="0.3">
      <c r="A20" s="61" t="s">
        <v>17</v>
      </c>
      <c r="B20" s="61"/>
      <c r="C20" s="61"/>
      <c r="D20" s="61"/>
      <c r="E20" s="61"/>
      <c r="F20" s="61"/>
      <c r="G20" s="61"/>
      <c r="H20" s="61"/>
      <c r="I20" s="61"/>
      <c r="J20" s="61"/>
      <c r="L20" s="37"/>
    </row>
    <row r="21" spans="1:13" s="8" customFormat="1" ht="19.5" customHeight="1" x14ac:dyDescent="0.3">
      <c r="A21" s="65" t="s">
        <v>18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3" s="8" customFormat="1" ht="31.5" customHeight="1" x14ac:dyDescent="0.3">
      <c r="A22" s="65" t="s">
        <v>27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3" s="8" customFormat="1" ht="28.5" customHeight="1" x14ac:dyDescent="0.3">
      <c r="A23" s="65" t="s">
        <v>22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3" s="8" customFormat="1" ht="19.5" customHeight="1" x14ac:dyDescent="0.3">
      <c r="A24" s="61"/>
      <c r="B24" s="61"/>
      <c r="C24" s="61"/>
      <c r="D24" s="61"/>
      <c r="E24" s="61"/>
      <c r="F24" s="61"/>
      <c r="G24" s="61"/>
      <c r="H24" s="61"/>
      <c r="I24" s="61"/>
      <c r="J24" s="61"/>
      <c r="L24" s="38"/>
    </row>
    <row r="25" spans="1:13" ht="6.75" customHeight="1" thickBot="1" x14ac:dyDescent="0.35"/>
    <row r="26" spans="1:13" ht="18" customHeight="1" x14ac:dyDescent="0.3">
      <c r="A26" s="54" t="s">
        <v>9</v>
      </c>
      <c r="B26" s="55"/>
      <c r="C26" s="55"/>
      <c r="D26" s="55"/>
      <c r="E26" s="55"/>
      <c r="F26" s="55"/>
      <c r="G26" s="55"/>
      <c r="H26" s="55"/>
      <c r="I26" s="55"/>
      <c r="J26" s="56"/>
    </row>
    <row r="27" spans="1:13" ht="144" customHeight="1" thickBot="1" x14ac:dyDescent="0.35">
      <c r="A27" s="62" t="s">
        <v>30</v>
      </c>
      <c r="B27" s="63"/>
      <c r="C27" s="63"/>
      <c r="D27" s="63"/>
      <c r="E27" s="63"/>
      <c r="F27" s="63"/>
      <c r="G27" s="63"/>
      <c r="H27" s="63"/>
      <c r="I27" s="63"/>
      <c r="J27" s="64"/>
    </row>
    <row r="29" spans="1:13" x14ac:dyDescent="0.3">
      <c r="C29" s="31"/>
      <c r="D29" s="31"/>
      <c r="E29" s="31"/>
      <c r="F29" s="31"/>
      <c r="G29" s="31"/>
      <c r="H29" s="31"/>
      <c r="I29" s="31"/>
      <c r="J29" s="31"/>
    </row>
    <row r="30" spans="1:13" x14ac:dyDescent="0.3">
      <c r="C30" s="29"/>
      <c r="D30" s="29"/>
      <c r="E30" s="29"/>
      <c r="F30" s="29"/>
      <c r="G30" s="29"/>
      <c r="H30" s="29"/>
      <c r="I30" s="29"/>
      <c r="J30" s="29"/>
    </row>
    <row r="31" spans="1:13" x14ac:dyDescent="0.3">
      <c r="C31" s="30"/>
      <c r="D31" s="30"/>
      <c r="E31" s="30"/>
      <c r="F31" s="30"/>
      <c r="G31" s="30"/>
      <c r="H31" s="30"/>
      <c r="I31" s="30"/>
      <c r="J31" s="30"/>
    </row>
  </sheetData>
  <mergeCells count="21">
    <mergeCell ref="A3:J3"/>
    <mergeCell ref="A5:J5"/>
    <mergeCell ref="A21:J21"/>
    <mergeCell ref="F6:F7"/>
    <mergeCell ref="D6:D7"/>
    <mergeCell ref="J6:J7"/>
    <mergeCell ref="A6:A7"/>
    <mergeCell ref="B6:B7"/>
    <mergeCell ref="A27:J27"/>
    <mergeCell ref="E6:E7"/>
    <mergeCell ref="I6:I7"/>
    <mergeCell ref="G6:G7"/>
    <mergeCell ref="A22:J22"/>
    <mergeCell ref="A23:J23"/>
    <mergeCell ref="K6:N7"/>
    <mergeCell ref="A26:J26"/>
    <mergeCell ref="C6:C7"/>
    <mergeCell ref="H6:H7"/>
    <mergeCell ref="A20:J20"/>
    <mergeCell ref="A19:J19"/>
    <mergeCell ref="A24:J24"/>
  </mergeCells>
  <printOptions horizontalCentered="1" verticalCentered="1"/>
  <pageMargins left="0.2" right="0.38" top="0.17" bottom="0.34" header="0.12" footer="0.17"/>
  <pageSetup scale="75" orientation="landscape" r:id="rId1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zoomScale="85" zoomScaleNormal="85" zoomScaleSheetLayoutView="85" workbookViewId="0">
      <selection activeCell="B2" sqref="B2"/>
    </sheetView>
  </sheetViews>
  <sheetFormatPr defaultColWidth="9.109375" defaultRowHeight="14.4" x14ac:dyDescent="0.3"/>
  <cols>
    <col min="1" max="10" width="15" style="1" customWidth="1"/>
    <col min="11" max="16384" width="9.109375" style="1"/>
  </cols>
  <sheetData>
    <row r="1" spans="1:14" s="7" customFormat="1" ht="106.5" customHeight="1" x14ac:dyDescent="0.3">
      <c r="A1" s="20" t="str">
        <f>Numbers!A1</f>
        <v>2013 CO2 Allowance Distribution</v>
      </c>
      <c r="B1" s="2"/>
      <c r="C1" s="2"/>
      <c r="D1" s="3"/>
      <c r="E1" s="2"/>
      <c r="F1" s="2"/>
      <c r="G1" s="2"/>
      <c r="H1" s="2"/>
      <c r="I1" s="2"/>
      <c r="J1" s="2"/>
    </row>
    <row r="2" spans="1:14" x14ac:dyDescent="0.3">
      <c r="A2" s="4" t="s">
        <v>0</v>
      </c>
      <c r="B2" s="40">
        <f>Numbers!B2</f>
        <v>44456</v>
      </c>
      <c r="C2" s="6"/>
      <c r="D2" s="6"/>
      <c r="E2" s="6"/>
      <c r="F2" s="6"/>
      <c r="G2" s="6"/>
      <c r="H2" s="6"/>
      <c r="I2" s="6"/>
      <c r="J2" s="6"/>
    </row>
    <row r="3" spans="1:14" ht="18.75" customHeight="1" x14ac:dyDescent="0.3">
      <c r="A3" s="67" t="s">
        <v>12</v>
      </c>
      <c r="B3" s="67"/>
      <c r="C3" s="67"/>
      <c r="D3" s="67"/>
      <c r="E3" s="67"/>
      <c r="F3" s="67"/>
      <c r="G3" s="67"/>
      <c r="H3" s="67"/>
      <c r="I3" s="67"/>
      <c r="J3" s="67"/>
    </row>
    <row r="4" spans="1:14" ht="6.75" customHeight="1" thickBot="1" x14ac:dyDescent="0.35"/>
    <row r="5" spans="1:14" ht="21.75" customHeight="1" x14ac:dyDescent="0.3">
      <c r="A5" s="75" t="s">
        <v>28</v>
      </c>
      <c r="B5" s="76"/>
      <c r="C5" s="76"/>
      <c r="D5" s="76"/>
      <c r="E5" s="76"/>
      <c r="F5" s="76"/>
      <c r="G5" s="76"/>
      <c r="H5" s="76"/>
      <c r="I5" s="76"/>
      <c r="J5" s="77"/>
    </row>
    <row r="6" spans="1:14" ht="25.5" customHeight="1" x14ac:dyDescent="0.3">
      <c r="A6" s="72" t="s">
        <v>1</v>
      </c>
      <c r="B6" s="60" t="s">
        <v>11</v>
      </c>
      <c r="C6" s="73" t="s">
        <v>2</v>
      </c>
      <c r="D6" s="73" t="s">
        <v>24</v>
      </c>
      <c r="E6" s="60" t="s">
        <v>3</v>
      </c>
      <c r="F6" s="60" t="s">
        <v>23</v>
      </c>
      <c r="G6" s="60" t="s">
        <v>8</v>
      </c>
      <c r="H6" s="60" t="s">
        <v>26</v>
      </c>
      <c r="I6" s="60" t="s">
        <v>20</v>
      </c>
      <c r="J6" s="78" t="s">
        <v>7</v>
      </c>
      <c r="K6" s="74"/>
      <c r="L6" s="53"/>
      <c r="M6" s="53"/>
      <c r="N6" s="53"/>
    </row>
    <row r="7" spans="1:14" ht="25.5" customHeight="1" x14ac:dyDescent="0.3">
      <c r="A7" s="72"/>
      <c r="B7" s="60"/>
      <c r="C7" s="58"/>
      <c r="D7" s="58"/>
      <c r="E7" s="60"/>
      <c r="F7" s="60"/>
      <c r="G7" s="60"/>
      <c r="H7" s="60"/>
      <c r="I7" s="60"/>
      <c r="J7" s="78"/>
      <c r="K7" s="74"/>
      <c r="L7" s="53"/>
      <c r="M7" s="53"/>
      <c r="N7" s="53"/>
    </row>
    <row r="8" spans="1:14" ht="16.5" customHeight="1" x14ac:dyDescent="0.3">
      <c r="A8" s="36" t="s">
        <v>13</v>
      </c>
      <c r="B8" s="18">
        <v>10695036</v>
      </c>
      <c r="C8" s="9">
        <f>(Numbers!C8/Numbers!$B$8)</f>
        <v>0.97701746866490213</v>
      </c>
      <c r="D8" s="9">
        <f>(Numbers!D8/Numbers!$B$8)</f>
        <v>0.96734082989528969</v>
      </c>
      <c r="E8" s="9">
        <f>(Numbers!E8/Numbers!$B$8)</f>
        <v>0</v>
      </c>
      <c r="F8" s="9">
        <f>(Numbers!F8/Numbers!$B$8)</f>
        <v>9.6766387696123699E-3</v>
      </c>
      <c r="G8" s="9">
        <f>(Numbers!G8/Numbers!$B$8)</f>
        <v>9.7823887642827945E-3</v>
      </c>
      <c r="H8" s="9">
        <f>(Numbers!H8/Numbers!$B$8)</f>
        <v>0</v>
      </c>
      <c r="I8" s="9">
        <f>(Numbers!I8/Numbers!$B$8)</f>
        <v>1.3200142570815096E-2</v>
      </c>
      <c r="J8" s="15">
        <f>(Numbers!J8/Numbers!$B$8)</f>
        <v>0</v>
      </c>
      <c r="K8" s="21"/>
    </row>
    <row r="9" spans="1:14" ht="16.5" customHeight="1" x14ac:dyDescent="0.3">
      <c r="A9" s="33" t="s">
        <v>16</v>
      </c>
      <c r="B9" s="18">
        <v>7559787</v>
      </c>
      <c r="C9" s="9">
        <f>(Numbers!C9/Numbers!$B$9)</f>
        <v>0.77304598661311485</v>
      </c>
      <c r="D9" s="9">
        <f>(Numbers!D9/Numbers!$B$9)</f>
        <v>0.76473424449657113</v>
      </c>
      <c r="E9" s="22" t="s">
        <v>10</v>
      </c>
      <c r="F9" s="9">
        <f>(Numbers!F9/Numbers!$B$9)</f>
        <v>0</v>
      </c>
      <c r="G9" s="9">
        <f>(Numbers!G9/Numbers!$B$9)</f>
        <v>6.7221470657837318E-2</v>
      </c>
      <c r="H9" s="9">
        <f>(Numbers!H9/Numbers!$B$9)</f>
        <v>0</v>
      </c>
      <c r="I9" s="9">
        <f>(Numbers!I9/Numbers!$B$9)</f>
        <v>0.1597325427290478</v>
      </c>
      <c r="J9" s="15">
        <f>(Numbers!J9/Numbers!$B$9)</f>
        <v>8.3117421165437595E-3</v>
      </c>
      <c r="K9" s="21"/>
    </row>
    <row r="10" spans="1:14" ht="16.5" customHeight="1" x14ac:dyDescent="0.3">
      <c r="A10" s="32" t="s">
        <v>4</v>
      </c>
      <c r="B10" s="18">
        <v>5948902</v>
      </c>
      <c r="C10" s="9">
        <f>(Numbers!C10/Numbers!$B$10)</f>
        <v>0.85213842823431951</v>
      </c>
      <c r="D10" s="9">
        <f>(Numbers!D10/Numbers!$B$10)</f>
        <v>0.8429995989175818</v>
      </c>
      <c r="E10" s="22" t="s">
        <v>10</v>
      </c>
      <c r="F10" s="9">
        <f>(Numbers!F10/Numbers!$B$10)</f>
        <v>0</v>
      </c>
      <c r="G10" s="9">
        <f>(Numbers!G10/Numbers!$B$10)</f>
        <v>0.12786157848961036</v>
      </c>
      <c r="H10" s="9">
        <f>(Numbers!H10/Numbers!$B$10)</f>
        <v>0</v>
      </c>
      <c r="I10" s="9">
        <f>(Numbers!I10/Numbers!$B$10)</f>
        <v>1.9999993276070105E-2</v>
      </c>
      <c r="J10" s="15">
        <f>(Numbers!J10/Numbers!$B$10)</f>
        <v>9.1388293167377777E-3</v>
      </c>
      <c r="K10" s="21"/>
    </row>
    <row r="11" spans="1:14" ht="16.5" customHeight="1" x14ac:dyDescent="0.3">
      <c r="A11" s="33" t="s">
        <v>31</v>
      </c>
      <c r="B11" s="18">
        <v>37503983</v>
      </c>
      <c r="C11" s="9">
        <f>(Numbers!C11/Numbers!$B$11)</f>
        <v>0.986154403920245</v>
      </c>
      <c r="D11" s="9">
        <f>(Numbers!D11/Numbers!$B$11)</f>
        <v>0.97752081425591519</v>
      </c>
      <c r="E11" s="9">
        <f>(Numbers!E11/Numbers!$B$11)</f>
        <v>4.1142830082874131E-3</v>
      </c>
      <c r="F11" s="9">
        <f>(Numbers!F11/Numbers!$B$11)</f>
        <v>0</v>
      </c>
      <c r="G11" s="9">
        <f>(Numbers!G11/Numbers!$B$11)</f>
        <v>0</v>
      </c>
      <c r="H11" s="9">
        <f>(Numbers!H11/Numbers!$B$11)</f>
        <v>0</v>
      </c>
      <c r="I11" s="9">
        <f>(Numbers!I11/Numbers!$B$11)</f>
        <v>9.7313130714676357E-3</v>
      </c>
      <c r="J11" s="15">
        <f>(Numbers!J11/Numbers!$B$11)</f>
        <v>8.6335896643297862E-3</v>
      </c>
      <c r="K11" s="21"/>
    </row>
    <row r="12" spans="1:14" ht="16.5" customHeight="1" x14ac:dyDescent="0.3">
      <c r="A12" s="33" t="s">
        <v>5</v>
      </c>
      <c r="B12" s="18">
        <v>26660204</v>
      </c>
      <c r="C12" s="9">
        <f>(Numbers!C12/Numbers!$B$12)</f>
        <v>1</v>
      </c>
      <c r="D12" s="9">
        <f>(Numbers!D12/Numbers!$B$12)</f>
        <v>0.98924824431200897</v>
      </c>
      <c r="E12" s="22" t="s">
        <v>10</v>
      </c>
      <c r="F12" s="9">
        <f>(Numbers!F12/Numbers!$B$12)</f>
        <v>0</v>
      </c>
      <c r="G12" s="9">
        <f>(Numbers!G12/Numbers!$B$12)</f>
        <v>0</v>
      </c>
      <c r="H12" s="9">
        <f>(Numbers!H12/Numbers!$B$12)</f>
        <v>0</v>
      </c>
      <c r="I12" s="9">
        <f>(Numbers!I12/Numbers!$B$12)</f>
        <v>0</v>
      </c>
      <c r="J12" s="15">
        <f>(Numbers!J12/Numbers!$B$12)</f>
        <v>1.0751755687990985E-2</v>
      </c>
      <c r="K12" s="21"/>
    </row>
    <row r="13" spans="1:14" ht="16.5" customHeight="1" x14ac:dyDescent="0.3">
      <c r="A13" s="33" t="s">
        <v>14</v>
      </c>
      <c r="B13" s="18">
        <v>8620460</v>
      </c>
      <c r="C13" s="9">
        <f>(Numbers!C13/Numbers!$B$13)</f>
        <v>0.82591648241509152</v>
      </c>
      <c r="D13" s="9">
        <f>(Numbers!D13/Numbers!$B$13)</f>
        <v>0.8172505875556525</v>
      </c>
      <c r="E13" s="22" t="s">
        <v>10</v>
      </c>
      <c r="F13" s="9">
        <f>(Numbers!F13/Numbers!$B$13)</f>
        <v>8.665894859439055E-3</v>
      </c>
      <c r="G13" s="9">
        <f>(Numbers!G13/Numbers!$B$13)</f>
        <v>0.17400463548348927</v>
      </c>
      <c r="H13" s="9">
        <f>(Numbers!H13/Numbers!$B$13)</f>
        <v>0</v>
      </c>
      <c r="I13" s="9">
        <f>(Numbers!I13/Numbers!$B$13)</f>
        <v>7.8882101419181804E-5</v>
      </c>
      <c r="J13" s="15">
        <f>(Numbers!J13/Numbers!$B$13)</f>
        <v>0</v>
      </c>
      <c r="K13" s="21"/>
    </row>
    <row r="14" spans="1:14" ht="16.5" customHeight="1" x14ac:dyDescent="0.3">
      <c r="A14" s="33" t="s">
        <v>19</v>
      </c>
      <c r="B14" s="18">
        <v>64310805</v>
      </c>
      <c r="C14" s="9">
        <f>(Numbers!C14/Numbers!$B$14)</f>
        <v>0.94368949354622444</v>
      </c>
      <c r="D14" s="9">
        <f>(Numbers!D14/Numbers!$B$14)</f>
        <v>0.93356747750241964</v>
      </c>
      <c r="E14" s="22" t="s">
        <v>10</v>
      </c>
      <c r="F14" s="9">
        <f>(Numbers!F14/Numbers!$B$14)</f>
        <v>0</v>
      </c>
      <c r="G14" s="9">
        <f>(Numbers!G14/Numbers!$B$14)</f>
        <v>2.3324229886408667E-2</v>
      </c>
      <c r="H14" s="9">
        <f>(Numbers!H14/Numbers!$B$14)</f>
        <v>0</v>
      </c>
      <c r="I14" s="9">
        <f>(Numbers!I14/Numbers!$B$14)</f>
        <v>3.2986276567366871E-2</v>
      </c>
      <c r="J14" s="15">
        <f>(Numbers!J14/Numbers!$B$14)</f>
        <v>1.012201604380477E-2</v>
      </c>
      <c r="K14" s="21"/>
    </row>
    <row r="15" spans="1:14" ht="16.5" customHeight="1" x14ac:dyDescent="0.3">
      <c r="A15" s="24" t="s">
        <v>25</v>
      </c>
      <c r="B15" s="18">
        <v>2659239</v>
      </c>
      <c r="C15" s="9">
        <f>(Numbers!C15/Numbers!$B$15)</f>
        <v>0.99000014665849889</v>
      </c>
      <c r="D15" s="9">
        <f>(Numbers!D15/Numbers!$B$15)</f>
        <v>0.97935574801663183</v>
      </c>
      <c r="E15" s="22" t="s">
        <v>10</v>
      </c>
      <c r="F15" s="9">
        <f>(Numbers!F15/Numbers!$B$15)</f>
        <v>0</v>
      </c>
      <c r="G15" s="9">
        <f>(Numbers!G15/Numbers!$B$15)</f>
        <v>0</v>
      </c>
      <c r="H15" s="9">
        <f>(Numbers!H15/Numbers!$B$15)</f>
        <v>0</v>
      </c>
      <c r="I15" s="9">
        <f>(Numbers!I15/Numbers!$B$15)</f>
        <v>9.9998533415010839E-3</v>
      </c>
      <c r="J15" s="15">
        <f>(Numbers!J15/Numbers!$B$15)</f>
        <v>1.064439864186709E-2</v>
      </c>
      <c r="K15" s="21"/>
    </row>
    <row r="16" spans="1:14" ht="16.5" customHeight="1" x14ac:dyDescent="0.3">
      <c r="A16" s="24" t="s">
        <v>6</v>
      </c>
      <c r="B16" s="18">
        <v>1225830</v>
      </c>
      <c r="C16" s="9">
        <f>(Numbers!C16/Numbers!$B$16)</f>
        <v>0.99000024473214066</v>
      </c>
      <c r="D16" s="9">
        <f>(Numbers!D16/Numbers!$B$16)</f>
        <v>0.97935684393431388</v>
      </c>
      <c r="E16" s="22" t="s">
        <v>10</v>
      </c>
      <c r="F16" s="9">
        <f>(Numbers!F16/Numbers!$B$16)</f>
        <v>0</v>
      </c>
      <c r="G16" s="9">
        <f>(Numbers!G16/Numbers!$B$16)</f>
        <v>0</v>
      </c>
      <c r="H16" s="9">
        <f>(Numbers!H16/Numbers!$B$16)</f>
        <v>0</v>
      </c>
      <c r="I16" s="9">
        <f>(Numbers!I16/Numbers!$B$16)</f>
        <v>7.4047788029335225E-3</v>
      </c>
      <c r="J16" s="15">
        <f>(Numbers!J16/Numbers!$B$16)</f>
        <v>1.0643400797826779E-2</v>
      </c>
      <c r="K16" s="21"/>
    </row>
    <row r="17" spans="1:11" s="8" customFormat="1" ht="16.5" customHeight="1" thickBot="1" x14ac:dyDescent="0.35">
      <c r="A17" s="25" t="s">
        <v>21</v>
      </c>
      <c r="B17" s="19">
        <f>SUM(B8:B16)</f>
        <v>165184246</v>
      </c>
      <c r="C17" s="16">
        <f>(Numbers!C17/Numbers!$B$17)</f>
        <v>0.94841332508186038</v>
      </c>
      <c r="D17" s="16">
        <f>(Numbers!D17/Numbers!$B$17)</f>
        <v>0.93873841334723895</v>
      </c>
      <c r="E17" s="16">
        <f>(Numbers!E17/Numbers!$B$17)</f>
        <v>9.3412055771952972E-4</v>
      </c>
      <c r="F17" s="16">
        <f>(Numbers!F17/Numbers!$B$17)</f>
        <v>3.3680935892639544E-3</v>
      </c>
      <c r="G17" s="16">
        <f>(Numbers!G17/Numbers!$B$17)</f>
        <v>2.6476126542963427E-2</v>
      </c>
      <c r="H17" s="16">
        <f>(Numbers!H17/Numbers!$B$17)</f>
        <v>7.395317831943853E-4</v>
      </c>
      <c r="I17" s="16">
        <f>(Numbers!I17/Numbers!$B$17)</f>
        <v>2.3436896034262251E-2</v>
      </c>
      <c r="J17" s="17">
        <f>(Numbers!J17/Numbers!$B$17)</f>
        <v>6.3068181453575182E-3</v>
      </c>
      <c r="K17" s="21"/>
    </row>
    <row r="18" spans="1:11" s="8" customFormat="1" ht="6.75" customHeight="1" x14ac:dyDescent="0.3">
      <c r="A18" s="10"/>
      <c r="B18" s="13"/>
      <c r="C18" s="14"/>
      <c r="D18" s="14"/>
      <c r="E18" s="14"/>
      <c r="F18" s="14"/>
      <c r="G18" s="14"/>
      <c r="H18" s="14"/>
      <c r="I18" s="14"/>
      <c r="J18" s="14"/>
    </row>
    <row r="19" spans="1:11" s="8" customFormat="1" ht="32.25" customHeight="1" x14ac:dyDescent="0.3">
      <c r="A19" s="61" t="s">
        <v>15</v>
      </c>
      <c r="B19" s="61"/>
      <c r="C19" s="61"/>
      <c r="D19" s="61"/>
      <c r="E19" s="61"/>
      <c r="F19" s="61"/>
      <c r="G19" s="61"/>
      <c r="H19" s="61"/>
      <c r="I19" s="61"/>
      <c r="J19" s="61"/>
    </row>
    <row r="20" spans="1:11" s="8" customFormat="1" ht="18" customHeight="1" x14ac:dyDescent="0.3">
      <c r="A20" s="61" t="s">
        <v>17</v>
      </c>
      <c r="B20" s="61"/>
      <c r="C20" s="61"/>
      <c r="D20" s="61"/>
      <c r="E20" s="61"/>
      <c r="F20" s="61"/>
      <c r="G20" s="61"/>
      <c r="H20" s="61"/>
      <c r="I20" s="61"/>
      <c r="J20" s="61"/>
    </row>
    <row r="21" spans="1:11" s="8" customFormat="1" ht="18" customHeight="1" x14ac:dyDescent="0.3">
      <c r="A21" s="65" t="s">
        <v>18</v>
      </c>
      <c r="B21" s="66"/>
      <c r="C21" s="66"/>
      <c r="D21" s="66"/>
      <c r="E21" s="66"/>
      <c r="F21" s="66"/>
      <c r="G21" s="66"/>
      <c r="H21" s="66"/>
      <c r="I21" s="66"/>
      <c r="J21" s="66"/>
    </row>
    <row r="22" spans="1:11" s="8" customFormat="1" ht="33.75" customHeight="1" x14ac:dyDescent="0.3">
      <c r="A22" s="65" t="s">
        <v>29</v>
      </c>
      <c r="B22" s="66"/>
      <c r="C22" s="66"/>
      <c r="D22" s="66"/>
      <c r="E22" s="66"/>
      <c r="F22" s="66"/>
      <c r="G22" s="66"/>
      <c r="H22" s="66"/>
      <c r="I22" s="66"/>
      <c r="J22" s="66"/>
    </row>
    <row r="23" spans="1:11" s="8" customFormat="1" ht="34.5" customHeight="1" x14ac:dyDescent="0.3">
      <c r="A23" s="65" t="s">
        <v>22</v>
      </c>
      <c r="B23" s="65"/>
      <c r="C23" s="65"/>
      <c r="D23" s="65"/>
      <c r="E23" s="65"/>
      <c r="F23" s="65"/>
      <c r="G23" s="65"/>
      <c r="H23" s="65"/>
      <c r="I23" s="65"/>
      <c r="J23" s="65"/>
    </row>
    <row r="24" spans="1:11" s="8" customFormat="1" ht="19.5" customHeight="1" x14ac:dyDescent="0.3">
      <c r="A24" s="61"/>
      <c r="B24" s="61"/>
      <c r="C24" s="61"/>
      <c r="D24" s="61"/>
      <c r="E24" s="61"/>
      <c r="F24" s="61"/>
      <c r="G24" s="61"/>
      <c r="H24" s="61"/>
      <c r="I24" s="61"/>
      <c r="J24" s="61"/>
    </row>
    <row r="25" spans="1:11" ht="6.75" customHeight="1" thickBot="1" x14ac:dyDescent="0.35"/>
    <row r="26" spans="1:11" x14ac:dyDescent="0.3">
      <c r="A26" s="54" t="s">
        <v>9</v>
      </c>
      <c r="B26" s="55"/>
      <c r="C26" s="55"/>
      <c r="D26" s="55"/>
      <c r="E26" s="55"/>
      <c r="F26" s="55"/>
      <c r="G26" s="55"/>
      <c r="H26" s="55"/>
      <c r="I26" s="55"/>
      <c r="J26" s="56"/>
    </row>
    <row r="27" spans="1:11" ht="147" customHeight="1" thickBot="1" x14ac:dyDescent="0.35">
      <c r="A27" s="62" t="s">
        <v>32</v>
      </c>
      <c r="B27" s="63"/>
      <c r="C27" s="63"/>
      <c r="D27" s="63"/>
      <c r="E27" s="63"/>
      <c r="F27" s="63"/>
      <c r="G27" s="63"/>
      <c r="H27" s="63"/>
      <c r="I27" s="63"/>
      <c r="J27" s="64"/>
    </row>
  </sheetData>
  <mergeCells count="21">
    <mergeCell ref="A3:J3"/>
    <mergeCell ref="A5:J5"/>
    <mergeCell ref="A21:J21"/>
    <mergeCell ref="A20:J20"/>
    <mergeCell ref="J6:J7"/>
    <mergeCell ref="F6:F7"/>
    <mergeCell ref="K6:N7"/>
    <mergeCell ref="A23:J23"/>
    <mergeCell ref="A22:J22"/>
    <mergeCell ref="A24:J24"/>
    <mergeCell ref="I6:I7"/>
    <mergeCell ref="G6:G7"/>
    <mergeCell ref="H6:H7"/>
    <mergeCell ref="E6:E7"/>
    <mergeCell ref="A27:J27"/>
    <mergeCell ref="A19:J19"/>
    <mergeCell ref="A26:J26"/>
    <mergeCell ref="A6:A7"/>
    <mergeCell ref="B6:B7"/>
    <mergeCell ref="C6:C7"/>
    <mergeCell ref="D6:D7"/>
  </mergeCells>
  <printOptions horizontalCentered="1" verticalCentered="1"/>
  <pageMargins left="0.24" right="0.21" top="0.16" bottom="0.34" header="0.12" footer="0.17"/>
  <pageSetup scale="75" orientation="landscape" r:id="rId1"/>
  <headerFooter>
    <oddFooter>&amp;C&amp;9Regional Greenhouse Gas Initiative, Inc. (RGGI, Inc.) is a 501(c)(3) non-profit corporation created to support development and implementation of the Regional Greenhouse Gas Initiative (RGGI).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448C972D9CCC45AE61E82199953F13" ma:contentTypeVersion="11" ma:contentTypeDescription="Create a new document." ma:contentTypeScope="" ma:versionID="3e0e3a30c4ced68a208373ae619d74bd">
  <xsd:schema xmlns:xsd="http://www.w3.org/2001/XMLSchema" xmlns:xs="http://www.w3.org/2001/XMLSchema" xmlns:p="http://schemas.microsoft.com/office/2006/metadata/properties" xmlns:ns2="a5155047-c162-450b-bd47-27c83e7aa6e0" xmlns:ns3="aa8c2454-fb4d-4b62-ad7a-49dc1110c5cd" targetNamespace="http://schemas.microsoft.com/office/2006/metadata/properties" ma:root="true" ma:fieldsID="0af2819810ae2c72e664bedc16557768" ns2:_="" ns3:_="">
    <xsd:import namespace="a5155047-c162-450b-bd47-27c83e7aa6e0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55047-c162-450b-bd47-27c83e7aa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006C4B-D615-4B23-9901-FA431B76627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492D765-3D50-42E0-B50A-782DCAB878AB}">
  <ds:schemaRefs>
    <ds:schemaRef ds:uri="http://purl.org/dc/terms/"/>
    <ds:schemaRef ds:uri="a5155047-c162-450b-bd47-27c83e7aa6e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aa8c2454-fb4d-4b62-ad7a-49dc1110c5c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5AFFF71-1C47-4852-BED7-B2054D4EA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55047-c162-450b-bd47-27c83e7aa6e0"/>
    <ds:schemaRef ds:uri="aa8c2454-fb4d-4b62-ad7a-49dc1110c5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CE5843-5DF8-407E-81D3-5C051B30BA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Numbers</vt:lpstr>
      <vt:lpstr>Percentages</vt:lpstr>
      <vt:lpstr>Numbers!Print_Area</vt:lpstr>
      <vt:lpstr>Percentages!Print_Area</vt:lpstr>
    </vt:vector>
  </TitlesOfParts>
  <Company>RGGI,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Allowance Allocation</dc:title>
  <dc:creator>RGGI Inc.</dc:creator>
  <cp:lastModifiedBy>Anna Ngai</cp:lastModifiedBy>
  <cp:lastPrinted>2019-06-18T14:22:17Z</cp:lastPrinted>
  <dcterms:created xsi:type="dcterms:W3CDTF">2012-01-24T00:57:40Z</dcterms:created>
  <dcterms:modified xsi:type="dcterms:W3CDTF">2021-09-17T14:22:50Z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Anna Angai</vt:lpwstr>
  </property>
  <property fmtid="{D5CDD505-2E9C-101B-9397-08002B2CF9AE}" pid="3" name="Order">
    <vt:lpwstr>1053800.00000000</vt:lpwstr>
  </property>
  <property fmtid="{D5CDD505-2E9C-101B-9397-08002B2CF9AE}" pid="4" name="display_urn:schemas-microsoft-com:office:office#Author">
    <vt:lpwstr>Anna Angai</vt:lpwstr>
  </property>
  <property fmtid="{D5CDD505-2E9C-101B-9397-08002B2CF9AE}" pid="5" name="ContentTypeId">
    <vt:lpwstr>0x010100FC448C972D9CCC45AE61E82199953F13</vt:lpwstr>
  </property>
  <property fmtid="{D5CDD505-2E9C-101B-9397-08002B2CF9AE}" pid="6" name="_MarkAsFinal">
    <vt:bool>true</vt:bool>
  </property>
</Properties>
</file>