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ggi.sharepoint.com/Program/Coats/Allowance Distribution Tracking/2015-2017 Vintage (TCP)/Individual Year Trackers/2015 Vintage/Updates to 2015 Tracker/"/>
    </mc:Choice>
  </mc:AlternateContent>
  <xr:revisionPtr revIDLastSave="91" documentId="8_{97F2C1CB-80C7-422D-AB83-811CD1ADDD93}" xr6:coauthVersionLast="47" xr6:coauthVersionMax="47" xr10:uidLastSave="{B06933A1-61DD-49CB-AB74-CA3AF0FBDC21}"/>
  <bookViews>
    <workbookView xWindow="-108" yWindow="-108" windowWidth="23256" windowHeight="14016" activeTab="1" xr2:uid="{00000000-000D-0000-FFFF-FFFF00000000}"/>
  </bookViews>
  <sheets>
    <sheet name="Numbers" sheetId="1" r:id="rId1"/>
    <sheet name="Percentage" sheetId="2" r:id="rId2"/>
  </sheets>
  <definedNames>
    <definedName name="_xlnm.Print_Area" localSheetId="0">Numbers!$A$1:$K$24</definedName>
    <definedName name="_xlnm.Print_Area" localSheetId="1">Percentage!$A$1:$K$24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J16" i="2" s="1"/>
  <c r="K16" i="1"/>
  <c r="K16" i="2" s="1"/>
  <c r="C17" i="1"/>
  <c r="D17" i="1"/>
  <c r="E17" i="1"/>
  <c r="F17" i="1"/>
  <c r="G17" i="1"/>
  <c r="H17" i="1"/>
  <c r="I17" i="1"/>
  <c r="J17" i="1"/>
  <c r="K17" i="1"/>
  <c r="L17" i="1"/>
  <c r="B17" i="1"/>
  <c r="K14" i="2"/>
  <c r="A1" i="2"/>
  <c r="B2" i="2"/>
  <c r="F8" i="2"/>
  <c r="G8" i="2"/>
  <c r="I8" i="2"/>
  <c r="J8" i="2"/>
  <c r="K8" i="2"/>
  <c r="L8" i="2"/>
  <c r="F9" i="2"/>
  <c r="G9" i="2"/>
  <c r="L9" i="2"/>
  <c r="F10" i="2"/>
  <c r="G10" i="2"/>
  <c r="I10" i="2"/>
  <c r="J10" i="2"/>
  <c r="K10" i="2"/>
  <c r="L10" i="2"/>
  <c r="F11" i="2"/>
  <c r="G11" i="2"/>
  <c r="H11" i="2"/>
  <c r="I11" i="2"/>
  <c r="J11" i="2"/>
  <c r="K11" i="2"/>
  <c r="L11" i="2"/>
  <c r="F12" i="2"/>
  <c r="G12" i="2"/>
  <c r="I12" i="2"/>
  <c r="J12" i="2"/>
  <c r="K12" i="2"/>
  <c r="L12" i="2"/>
  <c r="F13" i="2"/>
  <c r="G13" i="2"/>
  <c r="I13" i="2"/>
  <c r="J13" i="2"/>
  <c r="K13" i="2"/>
  <c r="L13" i="2"/>
  <c r="F14" i="2"/>
  <c r="G14" i="2"/>
  <c r="I14" i="2"/>
  <c r="J14" i="2"/>
  <c r="L14" i="2"/>
  <c r="F15" i="2"/>
  <c r="G15" i="2"/>
  <c r="I15" i="2"/>
  <c r="J15" i="2"/>
  <c r="K15" i="2"/>
  <c r="L15" i="2"/>
  <c r="F16" i="2"/>
  <c r="G16" i="2"/>
  <c r="I16" i="2"/>
  <c r="L16" i="2"/>
  <c r="J18" i="1"/>
  <c r="H17" i="2" l="1"/>
  <c r="G17" i="2"/>
  <c r="J17" i="2"/>
  <c r="L17" i="2"/>
  <c r="K17" i="2"/>
  <c r="I17" i="2"/>
  <c r="F17" i="2"/>
</calcChain>
</file>

<file path=xl/sharedStrings.xml><?xml version="1.0" encoding="utf-8"?>
<sst xmlns="http://schemas.openxmlformats.org/spreadsheetml/2006/main" count="93" uniqueCount="42">
  <si>
    <r>
      <rPr>
        <b/>
        <sz val="12"/>
        <rFont val="Arial"/>
        <family val="2"/>
      </rPr>
      <t>Distribution of 2</t>
    </r>
    <r>
      <rPr>
        <b/>
        <sz val="12"/>
        <color indexed="8"/>
        <rFont val="Arial"/>
        <family val="2"/>
      </rPr>
      <t>015 CO</t>
    </r>
    <r>
      <rPr>
        <b/>
        <vertAlign val="subscript"/>
        <sz val="12"/>
        <color indexed="8"/>
        <rFont val="Arial"/>
        <family val="2"/>
      </rPr>
      <t>2</t>
    </r>
    <r>
      <rPr>
        <b/>
        <sz val="12"/>
        <color indexed="8"/>
        <rFont val="Arial"/>
        <family val="2"/>
      </rPr>
      <t xml:space="preserve"> Allowances</t>
    </r>
  </si>
  <si>
    <t>Date:</t>
  </si>
  <si>
    <t xml:space="preserve">Values in this spreadsheet are current as of the last date of update listed above. </t>
  </si>
  <si>
    <r>
      <t>Distribution of 2015 CO</t>
    </r>
    <r>
      <rPr>
        <b/>
        <vertAlign val="subscript"/>
        <sz val="11"/>
        <color indexed="9"/>
        <rFont val="Arial"/>
        <family val="2"/>
      </rPr>
      <t xml:space="preserve">2 </t>
    </r>
    <r>
      <rPr>
        <b/>
        <sz val="11"/>
        <color indexed="9"/>
        <rFont val="Arial"/>
        <family val="2"/>
      </rPr>
      <t>Allowances By State</t>
    </r>
  </si>
  <si>
    <t>State</t>
  </si>
  <si>
    <r>
      <t>CO</t>
    </r>
    <r>
      <rPr>
        <b/>
        <vertAlign val="subscript"/>
        <sz val="11"/>
        <color indexed="9"/>
        <rFont val="Calibri"/>
        <family val="2"/>
      </rPr>
      <t>2</t>
    </r>
    <r>
      <rPr>
        <b/>
        <sz val="11"/>
        <color indexed="9"/>
        <rFont val="Calibri"/>
        <family val="2"/>
      </rPr>
      <t xml:space="preserve"> Allowance Base Budget </t>
    </r>
  </si>
  <si>
    <r>
      <t>First Control Period Interim Adjustment</t>
    </r>
    <r>
      <rPr>
        <b/>
        <vertAlign val="superscript"/>
        <sz val="11"/>
        <color indexed="9"/>
        <rFont val="Calibri"/>
        <family val="2"/>
      </rPr>
      <t>1</t>
    </r>
  </si>
  <si>
    <r>
      <t>Second Control Period Interim Adjustment</t>
    </r>
    <r>
      <rPr>
        <b/>
        <vertAlign val="superscript"/>
        <sz val="11"/>
        <color indexed="9"/>
        <rFont val="Calibri"/>
        <family val="2"/>
      </rPr>
      <t>2</t>
    </r>
  </si>
  <si>
    <r>
      <t>CO</t>
    </r>
    <r>
      <rPr>
        <b/>
        <vertAlign val="subscript"/>
        <sz val="11"/>
        <color indexed="9"/>
        <rFont val="Calibri"/>
        <family val="2"/>
      </rPr>
      <t>2</t>
    </r>
    <r>
      <rPr>
        <b/>
        <sz val="11"/>
        <color indexed="9"/>
        <rFont val="Calibri"/>
        <family val="2"/>
      </rPr>
      <t xml:space="preserve"> Allowance Adjusted Budget</t>
    </r>
    <r>
      <rPr>
        <b/>
        <vertAlign val="superscript"/>
        <sz val="11"/>
        <color indexed="9"/>
        <rFont val="Calibri"/>
        <family val="2"/>
      </rPr>
      <t xml:space="preserve">1,2  </t>
    </r>
  </si>
  <si>
    <t>Sold at Auction</t>
  </si>
  <si>
    <t>Sold at Fixed Price</t>
  </si>
  <si>
    <r>
      <t>Transferred from State Set-Aside Accounts</t>
    </r>
    <r>
      <rPr>
        <b/>
        <sz val="11"/>
        <color indexed="9"/>
        <rFont val="Calibri"/>
        <family val="2"/>
      </rPr>
      <t xml:space="preserve"> </t>
    </r>
  </si>
  <si>
    <t>Remaining Set-Aside Allowances</t>
  </si>
  <si>
    <t>Set-Aside Allowances Retired</t>
  </si>
  <si>
    <t>Connecticut</t>
  </si>
  <si>
    <t>N/A</t>
  </si>
  <si>
    <t>Delaware</t>
  </si>
  <si>
    <t>Maine</t>
  </si>
  <si>
    <t>Maryland</t>
  </si>
  <si>
    <t>Massachusetts</t>
  </si>
  <si>
    <t>New Hampshire</t>
  </si>
  <si>
    <t>New York</t>
  </si>
  <si>
    <t>Rhode Island</t>
  </si>
  <si>
    <t>Vermont</t>
  </si>
  <si>
    <t>Total</t>
  </si>
  <si>
    <t>Legend Key</t>
  </si>
  <si>
    <r>
      <rPr>
        <b/>
        <sz val="10"/>
        <color indexed="8"/>
        <rFont val="Arial"/>
        <family val="2"/>
      </rPr>
      <t>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Allowance Base Budget: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issued by each participating state for 2015 as specified by each participating state's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Budget Trading Program.
</t>
    </r>
    <r>
      <rPr>
        <b/>
        <sz val="10"/>
        <color indexed="8"/>
        <rFont val="Arial"/>
        <family val="2"/>
      </rPr>
      <t>First Control Period Interim Adjustment: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deducted from the 2015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 base budget equivalent to the private bank of first control period allowances (allocation year 2009, 2010, &amp; 2011), divided over the 2014-2020 period.
</t>
    </r>
    <r>
      <rPr>
        <b/>
        <sz val="10"/>
        <color indexed="8"/>
        <rFont val="Arial"/>
        <family val="2"/>
      </rPr>
      <t>Second Control Period Interim Adjustment: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deducted from the 2015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 base budget equivalent to the private bank of 2012 and 2013 allocation year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are in addition to the total quantity of 2012 and 2013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emissions, divided over the 2015-2020 period.
</t>
    </r>
    <r>
      <rPr>
        <b/>
        <sz val="10"/>
        <color indexed="8"/>
        <rFont val="Arial"/>
        <family val="2"/>
      </rPr>
      <t>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Allowance Adjusted Budget: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allocated by each participating state for 2015. </t>
    </r>
    <r>
      <rPr>
        <sz val="10"/>
        <color indexed="8"/>
        <rFont val="Arial"/>
        <family val="2"/>
      </rPr>
      <t xml:space="preserve">
</t>
    </r>
    <r>
      <rPr>
        <b/>
        <sz val="10"/>
        <color indexed="8"/>
        <rFont val="Arial"/>
        <family val="2"/>
      </rPr>
      <t xml:space="preserve">Sold at Auction: </t>
    </r>
    <r>
      <rPr>
        <sz val="10"/>
        <color indexed="8"/>
        <rFont val="Arial"/>
        <family val="2"/>
      </rPr>
      <t>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sold at auction to date, not including CCR allowances.
</t>
    </r>
    <r>
      <rPr>
        <b/>
        <sz val="10"/>
        <color indexed="8"/>
        <rFont val="Arial"/>
        <family val="2"/>
      </rPr>
      <t>Sold Cost Containment Reserve (CCR) Allowances:</t>
    </r>
    <r>
      <rPr>
        <sz val="10"/>
        <color indexed="8"/>
        <rFont val="Arial"/>
        <family val="2"/>
      </rPr>
      <t xml:space="preserve"> Total number of CCR allowances sold at an auction in which the CCR Trigger Price was reached to date.
</t>
    </r>
    <r>
      <rPr>
        <b/>
        <sz val="10"/>
        <color indexed="8"/>
        <rFont val="Arial"/>
        <family val="2"/>
      </rPr>
      <t>Sold at Fixed Price: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sold directly to regulated sources at a fixed price.</t>
    </r>
  </si>
  <si>
    <r>
      <rPr>
        <b/>
        <sz val="10"/>
        <color indexed="8"/>
        <rFont val="Arial"/>
        <family val="2"/>
      </rPr>
      <t>Remaining Set-Aside Allowances: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delegated as state set-aside and fixed price allowances that are remaining in state set-aside accounts.</t>
    </r>
  </si>
  <si>
    <r>
      <rPr>
        <b/>
        <sz val="10"/>
        <color indexed="8"/>
        <rFont val="Arial"/>
        <family val="2"/>
      </rPr>
      <t>Set-Aside Allowances Retired: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have been retired from state set-aside accounts to date.</t>
    </r>
  </si>
  <si>
    <r>
      <rPr>
        <b/>
        <sz val="10"/>
        <color indexed="8"/>
        <rFont val="Arial"/>
        <family val="2"/>
      </rPr>
      <t>Sold Allowances Retired</t>
    </r>
    <r>
      <rPr>
        <sz val="10"/>
        <color indexed="8"/>
        <rFont val="Arial"/>
        <family val="2"/>
      </rPr>
      <t>: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were offered and sold at an auction and have been retired. </t>
    </r>
  </si>
  <si>
    <r>
      <rPr>
        <b/>
        <sz val="10"/>
        <color indexed="8"/>
        <rFont val="Arial"/>
        <family val="2"/>
      </rPr>
      <t>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Allowance Base Budget: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issued by each participating state for 2015 as specified by each participating state's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Budget Trading Program.
</t>
    </r>
    <r>
      <rPr>
        <b/>
        <sz val="10"/>
        <color indexed="8"/>
        <rFont val="Arial"/>
        <family val="2"/>
      </rPr>
      <t>First Control Period Interim Adjustment: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deducted from the 2015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 base budget equivalent to the private bank of first control period allowances (allocation year 2009, 2010, &amp; 2011), divided over the 2014-2020 period.
</t>
    </r>
    <r>
      <rPr>
        <b/>
        <sz val="10"/>
        <color indexed="8"/>
        <rFont val="Arial"/>
        <family val="2"/>
      </rPr>
      <t>Second Control Period Interim Adjustment: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deducted from the 2015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 base budget equivalent to the private bank of 2012 and 2013 allocation year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are in addition to the total quantity of 2012 and 2013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emissions, divided over the 2015-2020 period.
</t>
    </r>
    <r>
      <rPr>
        <b/>
        <sz val="10"/>
        <color indexed="8"/>
        <rFont val="Arial"/>
        <family val="2"/>
      </rPr>
      <t>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Allowance Adjusted Budget: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allocated by each participating state for 2015. </t>
    </r>
    <r>
      <rPr>
        <sz val="10"/>
        <color indexed="8"/>
        <rFont val="Arial"/>
        <family val="2"/>
      </rPr>
      <t xml:space="preserve">
</t>
    </r>
    <r>
      <rPr>
        <b/>
        <sz val="10"/>
        <color indexed="8"/>
        <rFont val="Arial"/>
        <family val="2"/>
      </rPr>
      <t xml:space="preserve">Sold at Auction: </t>
    </r>
    <r>
      <rPr>
        <sz val="10"/>
        <color indexed="8"/>
        <rFont val="Arial"/>
        <family val="2"/>
      </rPr>
      <t>Portion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sold at auction to date, not including CCR allowances.
</t>
    </r>
    <r>
      <rPr>
        <b/>
        <sz val="10"/>
        <color indexed="8"/>
        <rFont val="Arial"/>
        <family val="2"/>
      </rPr>
      <t>Sold Cost Containment Reserve (CCR) Allowances:</t>
    </r>
    <r>
      <rPr>
        <sz val="10"/>
        <color indexed="8"/>
        <rFont val="Arial"/>
        <family val="2"/>
      </rPr>
      <t xml:space="preserve"> Total number of CCR allowances sold at an auction in which the CCR Trigger Price was reached to date.
</t>
    </r>
    <r>
      <rPr>
        <b/>
        <sz val="10"/>
        <color indexed="8"/>
        <rFont val="Arial"/>
        <family val="2"/>
      </rPr>
      <t>Sold at Fixed Price:</t>
    </r>
    <r>
      <rPr>
        <sz val="10"/>
        <color indexed="8"/>
        <rFont val="Arial"/>
        <family val="2"/>
      </rPr>
      <t xml:space="preserve"> Portion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sold directly to regulated sources at a fixed price.</t>
    </r>
  </si>
  <si>
    <r>
      <rPr>
        <b/>
        <sz val="10"/>
        <color indexed="8"/>
        <rFont val="Arial"/>
        <family val="2"/>
      </rPr>
      <t>Remaining Set-Aside Allowances:</t>
    </r>
    <r>
      <rPr>
        <sz val="10"/>
        <color indexed="8"/>
        <rFont val="Arial"/>
        <family val="2"/>
      </rPr>
      <t xml:space="preserve"> Portion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delegated as state set-aside and fixed price allowances that are remaining in state set-aside accounts.</t>
    </r>
  </si>
  <si>
    <r>
      <rPr>
        <b/>
        <sz val="10"/>
        <color indexed="8"/>
        <rFont val="Arial"/>
        <family val="2"/>
      </rPr>
      <t>Set-Aside Allowances Retired:</t>
    </r>
    <r>
      <rPr>
        <sz val="10"/>
        <color indexed="8"/>
        <rFont val="Arial"/>
        <family val="2"/>
      </rPr>
      <t xml:space="preserve"> Portion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have been retired from state set-aside accounts to date.</t>
    </r>
  </si>
  <si>
    <r>
      <rPr>
        <b/>
        <sz val="10"/>
        <color indexed="8"/>
        <rFont val="Arial"/>
        <family val="2"/>
      </rPr>
      <t>Sold Allowances Retired</t>
    </r>
    <r>
      <rPr>
        <sz val="10"/>
        <color indexed="8"/>
        <rFont val="Arial"/>
        <family val="2"/>
      </rPr>
      <t>: Portion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tthat were offered and sold at an auction and have been retired. </t>
    </r>
  </si>
  <si>
    <r>
      <rPr>
        <vertAlign val="superscript"/>
        <sz val="9.5"/>
        <rFont val="Arial"/>
        <family val="2"/>
      </rPr>
      <t xml:space="preserve">2 </t>
    </r>
    <r>
      <rPr>
        <sz val="9.5"/>
        <rFont val="Arial"/>
        <family val="2"/>
      </rPr>
      <t xml:space="preserve">On March 17, 2014, the states announced the Second Control Period Interim Adjustment for Banked Allowances. Additional information available at </t>
    </r>
    <r>
      <rPr>
        <u/>
        <sz val="9.5"/>
        <color theme="10"/>
        <rFont val="Arial"/>
        <family val="2"/>
      </rPr>
      <t>https://www.rggi.org/program-overview-and-design/elements</t>
    </r>
  </si>
  <si>
    <r>
      <rPr>
        <vertAlign val="superscript"/>
        <sz val="9.5"/>
        <rFont val="Arial"/>
        <family val="2"/>
      </rPr>
      <t xml:space="preserve">1 </t>
    </r>
    <r>
      <rPr>
        <sz val="9.5"/>
        <rFont val="Arial"/>
        <family val="2"/>
      </rPr>
      <t xml:space="preserve">On January 13, 2014, the states announced the First Control Period Interim Adjustment for Banked Allowances. Additional information available at </t>
    </r>
    <r>
      <rPr>
        <u/>
        <sz val="9.5"/>
        <color theme="10"/>
        <rFont val="Arial"/>
        <family val="2"/>
      </rPr>
      <t>https://www.rggi.org/program-overview-and-design/elements</t>
    </r>
  </si>
  <si>
    <r>
      <rPr>
        <vertAlign val="superscript"/>
        <sz val="9.5"/>
        <color indexed="8"/>
        <rFont val="Arial"/>
        <family val="2"/>
      </rPr>
      <t>4</t>
    </r>
    <r>
      <rPr>
        <sz val="9.5"/>
        <color indexed="8"/>
        <rFont val="Arial"/>
        <family val="2"/>
      </rPr>
      <t xml:space="preserve"> For Connecticut, the 297 CO</t>
    </r>
    <r>
      <rPr>
        <vertAlign val="subscript"/>
        <sz val="9.5"/>
        <color indexed="8"/>
        <rFont val="Arial"/>
        <family val="2"/>
      </rPr>
      <t>2</t>
    </r>
    <r>
      <rPr>
        <sz val="9.5"/>
        <color indexed="8"/>
        <rFont val="Arial"/>
        <family val="2"/>
      </rPr>
      <t xml:space="preserve"> allowances in the Sold Allowances Retired column were New York-issued CO</t>
    </r>
    <r>
      <rPr>
        <vertAlign val="subscript"/>
        <sz val="9.5"/>
        <color indexed="8"/>
        <rFont val="Arial"/>
        <family val="2"/>
      </rPr>
      <t>2</t>
    </r>
    <r>
      <rPr>
        <sz val="9.5"/>
        <color indexed="8"/>
        <rFont val="Arial"/>
        <family val="2"/>
      </rPr>
      <t xml:space="preserve"> allowances.</t>
    </r>
  </si>
  <si>
    <r>
      <rPr>
        <vertAlign val="superscript"/>
        <sz val="9.5"/>
        <rFont val="Arial"/>
        <family val="2"/>
      </rPr>
      <t>3</t>
    </r>
    <r>
      <rPr>
        <sz val="9.5"/>
        <rFont val="Arial"/>
        <family val="2"/>
      </rPr>
      <t xml:space="preserve"> A total of 10 million 2015 Cost Containment Reserve (CCR) allowances were distributed in Auction 29. More information available at </t>
    </r>
    <r>
      <rPr>
        <u/>
        <sz val="9.5"/>
        <color theme="10"/>
        <rFont val="Arial"/>
        <family val="2"/>
      </rPr>
      <t>https://www.rggi.org/auctions/auction-results</t>
    </r>
  </si>
  <si>
    <r>
      <t>Sold Cost Containment Reserve (CCR) Allowances</t>
    </r>
    <r>
      <rPr>
        <b/>
        <vertAlign val="superscript"/>
        <sz val="11"/>
        <color theme="0"/>
        <rFont val="Calibri"/>
        <family val="2"/>
        <scheme val="minor"/>
      </rPr>
      <t>3</t>
    </r>
    <r>
      <rPr>
        <b/>
        <sz val="11"/>
        <color theme="0"/>
        <rFont val="Calibri"/>
        <family val="2"/>
        <scheme val="minor"/>
      </rPr>
      <t xml:space="preserve"> </t>
    </r>
  </si>
  <si>
    <r>
      <t>Sold Allowances Retired</t>
    </r>
    <r>
      <rPr>
        <b/>
        <vertAlign val="superscript"/>
        <sz val="11"/>
        <color theme="0"/>
        <rFont val="Calibri"/>
        <family val="2"/>
        <scheme val="minor"/>
      </rPr>
      <t>4</t>
    </r>
  </si>
  <si>
    <r>
      <t>Sold Cost Containment Reserve (CCR) Allowances</t>
    </r>
    <r>
      <rPr>
        <b/>
        <strike/>
        <vertAlign val="superscript"/>
        <sz val="11"/>
        <color theme="0"/>
        <rFont val="Calibri"/>
        <family val="2"/>
        <scheme val="minor"/>
      </rPr>
      <t>3</t>
    </r>
  </si>
  <si>
    <r>
      <rPr>
        <b/>
        <sz val="10"/>
        <rFont val="Arial"/>
        <family val="2"/>
      </rPr>
      <t xml:space="preserve">Transferred from State Set-Aside Accounts: </t>
    </r>
    <r>
      <rPr>
        <sz val="10"/>
        <rFont val="Arial"/>
        <family val="2"/>
      </rPr>
      <t>Total number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that have been distributed directly from state accounts to date. For more information on state set-aside accounts, please see:</t>
    </r>
    <r>
      <rPr>
        <u/>
        <sz val="10"/>
        <color theme="10"/>
        <rFont val="Arial"/>
        <family val="2"/>
      </rPr>
      <t xml:space="preserve"> https://www.rggi.org/sites/default/files/Uploads/Allowance-Tracking/States_Set-Aside_Accounts.pdf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</si>
</sst>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39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vertAlign val="subscript"/>
      <sz val="12"/>
      <color indexed="8"/>
      <name val="Arial"/>
      <family val="2"/>
    </font>
    <font>
      <b/>
      <sz val="11"/>
      <color indexed="9"/>
      <name val="Arial"/>
      <family val="2"/>
    </font>
    <font>
      <b/>
      <vertAlign val="subscript"/>
      <sz val="11"/>
      <color indexed="9"/>
      <name val="Arial"/>
      <family val="2"/>
    </font>
    <font>
      <sz val="10"/>
      <color indexed="8"/>
      <name val="Arial"/>
      <family val="2"/>
    </font>
    <font>
      <vertAlign val="subscript"/>
      <sz val="10"/>
      <color indexed="8"/>
      <name val="Arial"/>
      <family val="2"/>
    </font>
    <font>
      <b/>
      <vertAlign val="subscript"/>
      <sz val="11"/>
      <color indexed="9"/>
      <name val="Calibri"/>
      <family val="2"/>
    </font>
    <font>
      <b/>
      <sz val="11"/>
      <color indexed="9"/>
      <name val="Calibri"/>
      <family val="2"/>
    </font>
    <font>
      <b/>
      <vertAlign val="superscript"/>
      <sz val="11"/>
      <color indexed="9"/>
      <name val="Calibri"/>
      <family val="2"/>
    </font>
    <font>
      <b/>
      <vertAlign val="subscript"/>
      <sz val="10"/>
      <color indexed="8"/>
      <name val="Arial"/>
      <family val="2"/>
    </font>
    <font>
      <sz val="11"/>
      <name val="Arial"/>
      <family val="2"/>
    </font>
    <font>
      <vertAlign val="superscript"/>
      <sz val="9.5"/>
      <name val="Arial"/>
      <family val="2"/>
    </font>
    <font>
      <sz val="9.5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bscript"/>
      <sz val="10"/>
      <name val="Arial"/>
      <family val="2"/>
    </font>
    <font>
      <b/>
      <sz val="12"/>
      <name val="Arial"/>
      <family val="2"/>
    </font>
    <font>
      <sz val="9.5"/>
      <color indexed="8"/>
      <name val="Arial"/>
      <family val="2"/>
    </font>
    <font>
      <vertAlign val="superscript"/>
      <sz val="9.5"/>
      <color indexed="8"/>
      <name val="Arial"/>
      <family val="2"/>
    </font>
    <font>
      <vertAlign val="subscript"/>
      <sz val="9.5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2"/>
      <color theme="1"/>
      <name val="Times New Roman"/>
      <family val="1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9.5"/>
      <color theme="1"/>
      <name val="Arial"/>
      <family val="2"/>
    </font>
    <font>
      <u/>
      <sz val="9.5"/>
      <color theme="1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vertAlign val="superscript"/>
      <sz val="11"/>
      <color theme="0"/>
      <name val="Calibri"/>
      <family val="2"/>
      <scheme val="minor"/>
    </font>
    <font>
      <b/>
      <strike/>
      <vertAlign val="superscript"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22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2" fillId="0" borderId="0"/>
    <xf numFmtId="9" fontId="22" fillId="0" borderId="0" applyFont="0" applyFill="0" applyBorder="0" applyAlignment="0" applyProtection="0"/>
  </cellStyleXfs>
  <cellXfs count="78">
    <xf numFmtId="0" fontId="0" fillId="0" borderId="0" xfId="0"/>
    <xf numFmtId="0" fontId="0" fillId="2" borderId="0" xfId="0" applyFill="1" applyAlignment="1">
      <alignment wrapText="1"/>
    </xf>
    <xf numFmtId="0" fontId="26" fillId="2" borderId="0" xfId="0" applyFont="1" applyFill="1"/>
    <xf numFmtId="0" fontId="27" fillId="2" borderId="0" xfId="0" applyFont="1" applyFill="1" applyAlignment="1">
      <alignment wrapText="1"/>
    </xf>
    <xf numFmtId="14" fontId="26" fillId="2" borderId="0" xfId="0" applyNumberFormat="1" applyFont="1" applyFill="1" applyAlignment="1">
      <alignment horizontal="left" wrapText="1"/>
    </xf>
    <xf numFmtId="0" fontId="26" fillId="2" borderId="0" xfId="0" applyFont="1" applyFill="1" applyAlignment="1">
      <alignment wrapText="1"/>
    </xf>
    <xf numFmtId="0" fontId="0" fillId="2" borderId="0" xfId="0" applyFill="1"/>
    <xf numFmtId="0" fontId="25" fillId="2" borderId="0" xfId="0" applyFont="1" applyFill="1"/>
    <xf numFmtId="165" fontId="25" fillId="2" borderId="0" xfId="0" applyNumberFormat="1" applyFont="1" applyFill="1" applyAlignment="1">
      <alignment wrapText="1"/>
    </xf>
    <xf numFmtId="0" fontId="25" fillId="2" borderId="0" xfId="0" applyFont="1" applyFill="1" applyAlignment="1">
      <alignment wrapText="1"/>
    </xf>
    <xf numFmtId="164" fontId="22" fillId="2" borderId="1" xfId="1" applyFont="1" applyFill="1" applyBorder="1" applyAlignment="1">
      <alignment horizontal="right" wrapText="1"/>
    </xf>
    <xf numFmtId="0" fontId="1" fillId="2" borderId="0" xfId="0" applyFont="1" applyFill="1"/>
    <xf numFmtId="0" fontId="0" fillId="2" borderId="0" xfId="0" applyFill="1" applyAlignment="1">
      <alignment horizontal="left" wrapText="1"/>
    </xf>
    <xf numFmtId="0" fontId="25" fillId="2" borderId="0" xfId="0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0" fontId="28" fillId="2" borderId="0" xfId="0" applyFont="1" applyFill="1" applyAlignment="1">
      <alignment wrapText="1"/>
    </xf>
    <xf numFmtId="14" fontId="12" fillId="2" borderId="0" xfId="0" applyNumberFormat="1" applyFont="1" applyFill="1" applyAlignment="1">
      <alignment horizontal="left" wrapText="1"/>
    </xf>
    <xf numFmtId="164" fontId="22" fillId="2" borderId="0" xfId="1" applyFont="1" applyFill="1" applyAlignment="1">
      <alignment horizontal="left" wrapText="1"/>
    </xf>
    <xf numFmtId="165" fontId="22" fillId="2" borderId="1" xfId="1" applyNumberFormat="1" applyFont="1" applyFill="1" applyBorder="1" applyAlignment="1">
      <alignment wrapText="1"/>
    </xf>
    <xf numFmtId="10" fontId="22" fillId="2" borderId="1" xfId="4" applyNumberFormat="1" applyFont="1" applyFill="1" applyBorder="1" applyAlignment="1">
      <alignment wrapText="1"/>
    </xf>
    <xf numFmtId="3" fontId="29" fillId="0" borderId="0" xfId="0" applyNumberFormat="1" applyFont="1"/>
    <xf numFmtId="3" fontId="0" fillId="2" borderId="0" xfId="0" applyNumberFormat="1" applyFill="1" applyAlignment="1">
      <alignment horizontal="left" wrapText="1"/>
    </xf>
    <xf numFmtId="3" fontId="0" fillId="0" borderId="1" xfId="0" applyNumberFormat="1" applyBorder="1"/>
    <xf numFmtId="3" fontId="30" fillId="2" borderId="1" xfId="1" applyNumberFormat="1" applyFont="1" applyFill="1" applyBorder="1" applyAlignment="1">
      <alignment wrapText="1"/>
    </xf>
    <xf numFmtId="3" fontId="30" fillId="2" borderId="1" xfId="1" applyNumberFormat="1" applyFont="1" applyFill="1" applyBorder="1" applyAlignment="1">
      <alignment horizontal="right" wrapText="1"/>
    </xf>
    <xf numFmtId="3" fontId="22" fillId="2" borderId="1" xfId="1" applyNumberFormat="1" applyFont="1" applyFill="1" applyBorder="1" applyAlignment="1">
      <alignment wrapText="1"/>
    </xf>
    <xf numFmtId="10" fontId="22" fillId="2" borderId="1" xfId="1" applyNumberFormat="1" applyFont="1" applyFill="1" applyBorder="1" applyAlignment="1">
      <alignment wrapText="1"/>
    </xf>
    <xf numFmtId="3" fontId="22" fillId="2" borderId="1" xfId="1" applyNumberFormat="1" applyFont="1" applyFill="1" applyBorder="1" applyAlignment="1">
      <alignment horizontal="right" wrapText="1"/>
    </xf>
    <xf numFmtId="0" fontId="25" fillId="2" borderId="2" xfId="0" applyFont="1" applyFill="1" applyBorder="1" applyAlignment="1">
      <alignment horizontal="left"/>
    </xf>
    <xf numFmtId="0" fontId="31" fillId="2" borderId="2" xfId="0" applyFont="1" applyFill="1" applyBorder="1" applyAlignment="1">
      <alignment horizontal="left"/>
    </xf>
    <xf numFmtId="0" fontId="25" fillId="0" borderId="2" xfId="0" applyFont="1" applyBorder="1" applyAlignment="1">
      <alignment horizontal="left"/>
    </xf>
    <xf numFmtId="0" fontId="25" fillId="2" borderId="3" xfId="0" applyFont="1" applyFill="1" applyBorder="1" applyAlignment="1">
      <alignment horizontal="left"/>
    </xf>
    <xf numFmtId="165" fontId="25" fillId="2" borderId="4" xfId="1" applyNumberFormat="1" applyFont="1" applyFill="1" applyBorder="1" applyAlignment="1">
      <alignment wrapText="1"/>
    </xf>
    <xf numFmtId="165" fontId="25" fillId="2" borderId="0" xfId="0" applyNumberFormat="1" applyFont="1" applyFill="1" applyAlignment="1">
      <alignment horizontal="left" wrapText="1"/>
    </xf>
    <xf numFmtId="0" fontId="32" fillId="0" borderId="0" xfId="0" applyFont="1" applyAlignment="1">
      <alignment horizontal="left" vertical="center"/>
    </xf>
    <xf numFmtId="3" fontId="30" fillId="0" borderId="1" xfId="1" applyNumberFormat="1" applyFont="1" applyFill="1" applyBorder="1" applyAlignment="1">
      <alignment horizontal="right" wrapText="1"/>
    </xf>
    <xf numFmtId="3" fontId="25" fillId="2" borderId="4" xfId="1" applyNumberFormat="1" applyFont="1" applyFill="1" applyBorder="1" applyAlignment="1">
      <alignment wrapText="1"/>
    </xf>
    <xf numFmtId="3" fontId="22" fillId="0" borderId="1" xfId="1" applyNumberFormat="1" applyFont="1" applyFill="1" applyBorder="1" applyAlignment="1">
      <alignment wrapText="1"/>
    </xf>
    <xf numFmtId="165" fontId="22" fillId="2" borderId="5" xfId="1" applyNumberFormat="1" applyFont="1" applyFill="1" applyBorder="1" applyAlignment="1">
      <alignment horizontal="left" wrapText="1"/>
    </xf>
    <xf numFmtId="37" fontId="22" fillId="2" borderId="5" xfId="1" applyNumberFormat="1" applyFont="1" applyFill="1" applyBorder="1" applyAlignment="1">
      <alignment horizontal="right" wrapText="1"/>
    </xf>
    <xf numFmtId="10" fontId="22" fillId="2" borderId="1" xfId="4" applyNumberFormat="1" applyFont="1" applyFill="1" applyBorder="1" applyAlignment="1">
      <alignment horizontal="right" wrapText="1"/>
    </xf>
    <xf numFmtId="10" fontId="0" fillId="2" borderId="5" xfId="0" applyNumberFormat="1" applyFill="1" applyBorder="1" applyAlignment="1">
      <alignment horizontal="right" wrapText="1"/>
    </xf>
    <xf numFmtId="10" fontId="25" fillId="2" borderId="4" xfId="4" applyNumberFormat="1" applyFont="1" applyFill="1" applyBorder="1" applyAlignment="1">
      <alignment wrapText="1"/>
    </xf>
    <xf numFmtId="10" fontId="25" fillId="2" borderId="4" xfId="1" applyNumberFormat="1" applyFont="1" applyFill="1" applyBorder="1" applyAlignment="1">
      <alignment wrapText="1"/>
    </xf>
    <xf numFmtId="10" fontId="25" fillId="2" borderId="4" xfId="4" applyNumberFormat="1" applyFont="1" applyFill="1" applyBorder="1" applyAlignment="1">
      <alignment horizontal="right" wrapText="1"/>
    </xf>
    <xf numFmtId="10" fontId="25" fillId="2" borderId="6" xfId="0" applyNumberFormat="1" applyFont="1" applyFill="1" applyBorder="1" applyAlignment="1">
      <alignment horizontal="right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35" fillId="2" borderId="14" xfId="0" applyFont="1" applyFill="1" applyBorder="1" applyAlignment="1">
      <alignment horizontal="left" vertical="center" wrapText="1"/>
    </xf>
    <xf numFmtId="0" fontId="35" fillId="2" borderId="15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35" fillId="2" borderId="16" xfId="0" applyFont="1" applyFill="1" applyBorder="1" applyAlignment="1">
      <alignment horizontal="left" vertical="center" wrapText="1"/>
    </xf>
    <xf numFmtId="0" fontId="35" fillId="2" borderId="0" xfId="0" applyFont="1" applyFill="1" applyAlignment="1">
      <alignment horizontal="left" vertical="center" wrapText="1"/>
    </xf>
    <xf numFmtId="0" fontId="35" fillId="2" borderId="17" xfId="0" applyFont="1" applyFill="1" applyBorder="1" applyAlignment="1">
      <alignment horizontal="left" vertical="center" wrapText="1"/>
    </xf>
    <xf numFmtId="0" fontId="36" fillId="2" borderId="16" xfId="2" applyFont="1" applyFill="1" applyBorder="1" applyAlignment="1" applyProtection="1">
      <alignment horizontal="left" vertical="center" wrapText="1"/>
    </xf>
    <xf numFmtId="0" fontId="24" fillId="2" borderId="0" xfId="2" applyFill="1" applyBorder="1" applyAlignment="1" applyProtection="1">
      <alignment horizontal="left" vertical="center" wrapText="1"/>
    </xf>
    <xf numFmtId="0" fontId="24" fillId="2" borderId="17" xfId="2" applyFill="1" applyBorder="1" applyAlignment="1" applyProtection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34" fillId="4" borderId="18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20" xfId="0" applyFont="1" applyFill="1" applyBorder="1" applyAlignment="1">
      <alignment horizontal="center" vertical="center" wrapText="1"/>
    </xf>
    <xf numFmtId="0" fontId="33" fillId="2" borderId="0" xfId="2" applyFont="1" applyFill="1" applyBorder="1" applyAlignment="1" applyProtection="1">
      <alignment horizontal="left" vertical="center" wrapText="1"/>
    </xf>
    <xf numFmtId="0" fontId="33" fillId="0" borderId="0" xfId="2" applyFont="1" applyAlignment="1" applyProtection="1">
      <alignment horizontal="left" vertical="center" wrapText="1"/>
    </xf>
    <xf numFmtId="0" fontId="26" fillId="2" borderId="0" xfId="0" applyFont="1" applyFill="1" applyAlignment="1">
      <alignment horizontal="left" vertical="center" wrapText="1"/>
    </xf>
    <xf numFmtId="0" fontId="23" fillId="3" borderId="9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34" fillId="4" borderId="10" xfId="0" applyFont="1" applyFill="1" applyBorder="1" applyAlignment="1">
      <alignment horizontal="center" vertical="center" wrapText="1"/>
    </xf>
    <xf numFmtId="0" fontId="34" fillId="4" borderId="11" xfId="0" applyFont="1" applyFill="1" applyBorder="1" applyAlignment="1">
      <alignment horizontal="center" vertical="center" wrapText="1"/>
    </xf>
    <xf numFmtId="0" fontId="34" fillId="4" borderId="12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</cellXfs>
  <cellStyles count="5">
    <cellStyle name="Comma" xfId="1" builtinId="3"/>
    <cellStyle name="Hyperlink" xfId="2" builtinId="8"/>
    <cellStyle name="Normal" xfId="0" builtinId="0"/>
    <cellStyle name="Normal 3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853440</xdr:colOff>
      <xdr:row>0</xdr:row>
      <xdr:rowOff>1409700</xdr:rowOff>
    </xdr:to>
    <xdr:pic>
      <xdr:nvPicPr>
        <xdr:cNvPr id="1788" name="Picture 3">
          <a:extLst>
            <a:ext uri="{FF2B5EF4-FFF2-40B4-BE49-F238E27FC236}">
              <a16:creationId xmlns:a16="http://schemas.microsoft.com/office/drawing/2014/main" id="{16BFC5B6-73D5-4A3F-FF34-5D2FC7FE8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063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548640</xdr:colOff>
      <xdr:row>0</xdr:row>
      <xdr:rowOff>1352550</xdr:rowOff>
    </xdr:to>
    <xdr:pic>
      <xdr:nvPicPr>
        <xdr:cNvPr id="7512" name="Picture 3">
          <a:extLst>
            <a:ext uri="{FF2B5EF4-FFF2-40B4-BE49-F238E27FC236}">
              <a16:creationId xmlns:a16="http://schemas.microsoft.com/office/drawing/2014/main" id="{0D204F8B-7BCD-96B8-8E15-AF601E9B18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70622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rggi.org/program-overview-and-design/elements" TargetMode="External"/><Relationship Id="rId7" Type="http://schemas.openxmlformats.org/officeDocument/2006/relationships/hyperlink" Target="https://www.rggi.org/sites/default/files/Uploads/Allowance-Tracking/States_Set-Aside_Accounts.pdf" TargetMode="External"/><Relationship Id="rId2" Type="http://schemas.openxmlformats.org/officeDocument/2006/relationships/hyperlink" Target="http://www.rggi.org/design" TargetMode="External"/><Relationship Id="rId1" Type="http://schemas.openxmlformats.org/officeDocument/2006/relationships/hyperlink" Target="http://www.rggi.org/design" TargetMode="External"/><Relationship Id="rId6" Type="http://schemas.openxmlformats.org/officeDocument/2006/relationships/hyperlink" Target="http://rggi.org/docs/CO2AuctionsTrackingOffsets/Allocation/States_Set-Aside_Accounts.pdf" TargetMode="External"/><Relationship Id="rId5" Type="http://schemas.openxmlformats.org/officeDocument/2006/relationships/hyperlink" Target="https://www.rggi.org/auctions/auction-results" TargetMode="External"/><Relationship Id="rId4" Type="http://schemas.openxmlformats.org/officeDocument/2006/relationships/hyperlink" Target="https://www.rggi.org/program-overview-and-design/elements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www.rggi.org/program-overview-and-design/elements" TargetMode="External"/><Relationship Id="rId7" Type="http://schemas.openxmlformats.org/officeDocument/2006/relationships/hyperlink" Target="https://www.rggi.org/sites/default/files/Uploads/Allowance-Tracking/States_Set-Aside_Accounts.pdf" TargetMode="External"/><Relationship Id="rId2" Type="http://schemas.openxmlformats.org/officeDocument/2006/relationships/hyperlink" Target="http://www.rggi.org/design" TargetMode="External"/><Relationship Id="rId1" Type="http://schemas.openxmlformats.org/officeDocument/2006/relationships/hyperlink" Target="http://www.rggi.org/design" TargetMode="External"/><Relationship Id="rId6" Type="http://schemas.openxmlformats.org/officeDocument/2006/relationships/hyperlink" Target="http://rggi.org/docs/CO2AuctionsTrackingOffsets/Allocation/States_Set-Aside_Accounts.pdf" TargetMode="External"/><Relationship Id="rId5" Type="http://schemas.openxmlformats.org/officeDocument/2006/relationships/hyperlink" Target="https://www.rggi.org/auctions/auction-results" TargetMode="External"/><Relationship Id="rId4" Type="http://schemas.openxmlformats.org/officeDocument/2006/relationships/hyperlink" Target="https://www.rggi.org/program-overview-and-design/elements" TargetMode="External"/><Relationship Id="rId9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opLeftCell="A14" zoomScaleNormal="100" zoomScaleSheetLayoutView="85" workbookViewId="0">
      <selection activeCell="A25" sqref="A25:L25"/>
    </sheetView>
  </sheetViews>
  <sheetFormatPr defaultColWidth="9.33203125" defaultRowHeight="14.4" x14ac:dyDescent="0.3"/>
  <cols>
    <col min="1" max="1" width="16.6640625" style="1" customWidth="1"/>
    <col min="2" max="10" width="15.6640625" style="1" customWidth="1"/>
    <col min="11" max="11" width="13.6640625" style="1" customWidth="1"/>
    <col min="12" max="12" width="13.6640625" style="1" bestFit="1" customWidth="1"/>
    <col min="13" max="13" width="11.44140625" style="1" customWidth="1"/>
    <col min="14" max="14" width="13.5546875" style="1" customWidth="1"/>
    <col min="15" max="16384" width="9.33203125" style="1"/>
  </cols>
  <sheetData>
    <row r="1" spans="1:14" s="6" customFormat="1" ht="132" customHeight="1" x14ac:dyDescent="0.4">
      <c r="A1" s="11" t="s">
        <v>0</v>
      </c>
      <c r="B1" s="2"/>
      <c r="C1" s="2"/>
      <c r="D1" s="2"/>
      <c r="E1" s="2"/>
      <c r="F1" s="2"/>
      <c r="G1" s="2"/>
      <c r="H1" s="2"/>
      <c r="I1" s="2"/>
    </row>
    <row r="2" spans="1:14" x14ac:dyDescent="0.3">
      <c r="A2" s="3" t="s">
        <v>1</v>
      </c>
      <c r="B2" s="16">
        <v>45274</v>
      </c>
      <c r="C2" s="4"/>
      <c r="D2" s="4"/>
      <c r="E2" s="5"/>
      <c r="F2" s="5"/>
      <c r="G2" s="5"/>
      <c r="H2" s="5"/>
      <c r="I2" s="5"/>
    </row>
    <row r="3" spans="1:14" ht="18" customHeight="1" x14ac:dyDescent="0.3">
      <c r="A3" s="70" t="s">
        <v>2</v>
      </c>
      <c r="B3" s="70"/>
      <c r="C3" s="70"/>
      <c r="D3" s="70"/>
      <c r="E3" s="70"/>
      <c r="F3" s="70"/>
      <c r="G3" s="70"/>
      <c r="H3" s="70"/>
      <c r="I3" s="70"/>
    </row>
    <row r="4" spans="1:14" ht="1.2" customHeight="1" thickBot="1" x14ac:dyDescent="0.35">
      <c r="A4" s="5"/>
      <c r="B4" s="5"/>
      <c r="C4" s="5"/>
      <c r="D4" s="5"/>
      <c r="E4" s="5"/>
      <c r="F4" s="5"/>
      <c r="G4" s="5"/>
      <c r="H4" s="5"/>
      <c r="I4" s="5"/>
    </row>
    <row r="5" spans="1:14" ht="21.75" customHeight="1" thickBot="1" x14ac:dyDescent="0.35">
      <c r="A5" s="73" t="s">
        <v>3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5"/>
    </row>
    <row r="6" spans="1:14" ht="25.5" customHeight="1" x14ac:dyDescent="0.3">
      <c r="A6" s="76" t="s">
        <v>4</v>
      </c>
      <c r="B6" s="46" t="s">
        <v>5</v>
      </c>
      <c r="C6" s="46" t="s">
        <v>6</v>
      </c>
      <c r="D6" s="46" t="s">
        <v>7</v>
      </c>
      <c r="E6" s="46" t="s">
        <v>8</v>
      </c>
      <c r="F6" s="46" t="s">
        <v>9</v>
      </c>
      <c r="G6" s="46" t="s">
        <v>40</v>
      </c>
      <c r="H6" s="46" t="s">
        <v>10</v>
      </c>
      <c r="I6" s="46" t="s">
        <v>11</v>
      </c>
      <c r="J6" s="46" t="s">
        <v>12</v>
      </c>
      <c r="K6" s="46" t="s">
        <v>13</v>
      </c>
      <c r="L6" s="71" t="s">
        <v>39</v>
      </c>
    </row>
    <row r="7" spans="1:14" ht="36.75" customHeight="1" x14ac:dyDescent="0.3">
      <c r="A7" s="77"/>
      <c r="B7" s="47"/>
      <c r="C7" s="47"/>
      <c r="D7" s="47"/>
      <c r="E7" s="47"/>
      <c r="F7" s="47"/>
      <c r="G7" s="47"/>
      <c r="H7" s="47"/>
      <c r="I7" s="47"/>
      <c r="J7" s="47"/>
      <c r="K7" s="47"/>
      <c r="L7" s="72"/>
    </row>
    <row r="8" spans="1:14" s="12" customFormat="1" ht="17.25" customHeight="1" x14ac:dyDescent="0.3">
      <c r="A8" s="30" t="s">
        <v>14</v>
      </c>
      <c r="B8" s="25">
        <v>5744598</v>
      </c>
      <c r="C8" s="25">
        <v>531969</v>
      </c>
      <c r="D8" s="25">
        <v>886894</v>
      </c>
      <c r="E8" s="25">
        <v>4325735</v>
      </c>
      <c r="F8" s="22">
        <v>4257295</v>
      </c>
      <c r="G8" s="23">
        <v>647461</v>
      </c>
      <c r="H8" s="24" t="s">
        <v>15</v>
      </c>
      <c r="I8" s="23">
        <v>3554</v>
      </c>
      <c r="J8" s="23">
        <v>0</v>
      </c>
      <c r="K8" s="25">
        <v>64886</v>
      </c>
      <c r="L8" s="38">
        <v>297</v>
      </c>
      <c r="N8" s="17"/>
    </row>
    <row r="9" spans="1:14" s="12" customFormat="1" ht="17.25" customHeight="1" x14ac:dyDescent="0.3">
      <c r="A9" s="28" t="s">
        <v>16</v>
      </c>
      <c r="B9" s="25">
        <v>3963069</v>
      </c>
      <c r="C9" s="25">
        <v>375603</v>
      </c>
      <c r="D9" s="25">
        <v>626202</v>
      </c>
      <c r="E9" s="25">
        <v>2961264</v>
      </c>
      <c r="F9" s="22">
        <v>2961264</v>
      </c>
      <c r="G9" s="23">
        <v>457658</v>
      </c>
      <c r="H9" s="24" t="s">
        <v>15</v>
      </c>
      <c r="I9" s="24" t="s">
        <v>15</v>
      </c>
      <c r="J9" s="35" t="s">
        <v>15</v>
      </c>
      <c r="K9" s="27" t="s">
        <v>15</v>
      </c>
      <c r="L9" s="39">
        <v>0</v>
      </c>
      <c r="N9" s="17"/>
    </row>
    <row r="10" spans="1:14" s="12" customFormat="1" ht="17.25" customHeight="1" x14ac:dyDescent="0.3">
      <c r="A10" s="29" t="s">
        <v>17</v>
      </c>
      <c r="B10" s="25">
        <v>3195319</v>
      </c>
      <c r="C10" s="25">
        <v>295567</v>
      </c>
      <c r="D10" s="25">
        <v>492767</v>
      </c>
      <c r="E10" s="25">
        <v>2406985</v>
      </c>
      <c r="F10" s="23">
        <v>2167652</v>
      </c>
      <c r="G10" s="23">
        <v>360137</v>
      </c>
      <c r="H10" s="24" t="s">
        <v>15</v>
      </c>
      <c r="I10" s="23">
        <v>239333</v>
      </c>
      <c r="J10" s="35">
        <v>0</v>
      </c>
      <c r="K10" s="25">
        <v>0</v>
      </c>
      <c r="L10" s="39">
        <v>0</v>
      </c>
      <c r="M10" s="21"/>
      <c r="N10" s="17"/>
    </row>
    <row r="11" spans="1:14" s="12" customFormat="1" ht="17.25" customHeight="1" x14ac:dyDescent="0.3">
      <c r="A11" s="28" t="s">
        <v>18</v>
      </c>
      <c r="B11" s="25">
        <v>19851920</v>
      </c>
      <c r="C11" s="25">
        <v>1863361</v>
      </c>
      <c r="D11" s="25">
        <v>3106578</v>
      </c>
      <c r="E11" s="25">
        <v>14881981</v>
      </c>
      <c r="F11" s="23">
        <v>12211544</v>
      </c>
      <c r="G11" s="23">
        <v>2270433</v>
      </c>
      <c r="H11" s="23">
        <v>1600000</v>
      </c>
      <c r="I11" s="23">
        <v>1070437</v>
      </c>
      <c r="J11" s="22">
        <v>0</v>
      </c>
      <c r="K11" s="25">
        <v>0</v>
      </c>
      <c r="L11" s="39">
        <v>0</v>
      </c>
      <c r="M11" s="20"/>
      <c r="N11" s="17"/>
    </row>
    <row r="12" spans="1:14" s="12" customFormat="1" ht="17.25" customHeight="1" x14ac:dyDescent="0.3">
      <c r="A12" s="30" t="s">
        <v>19</v>
      </c>
      <c r="B12" s="25">
        <v>14124929</v>
      </c>
      <c r="C12" s="25">
        <v>1324595</v>
      </c>
      <c r="D12" s="25">
        <v>2208353</v>
      </c>
      <c r="E12" s="25">
        <v>10591981</v>
      </c>
      <c r="F12" s="23">
        <v>10566767</v>
      </c>
      <c r="G12" s="23">
        <v>1613968</v>
      </c>
      <c r="H12" s="24" t="s">
        <v>15</v>
      </c>
      <c r="I12" s="23">
        <v>0</v>
      </c>
      <c r="J12" s="23">
        <v>0</v>
      </c>
      <c r="K12" s="25">
        <v>25214</v>
      </c>
      <c r="L12" s="39">
        <v>0</v>
      </c>
      <c r="M12" s="21"/>
      <c r="N12" s="17"/>
    </row>
    <row r="13" spans="1:14" s="12" customFormat="1" ht="17.25" customHeight="1" x14ac:dyDescent="0.3">
      <c r="A13" s="28" t="s">
        <v>20</v>
      </c>
      <c r="B13" s="25">
        <v>4630286</v>
      </c>
      <c r="C13" s="25">
        <v>428302</v>
      </c>
      <c r="D13" s="25">
        <v>714061</v>
      </c>
      <c r="E13" s="25">
        <v>3487923</v>
      </c>
      <c r="F13" s="23">
        <v>3487923</v>
      </c>
      <c r="G13" s="23">
        <v>521869</v>
      </c>
      <c r="H13" s="24" t="s">
        <v>15</v>
      </c>
      <c r="I13" s="23">
        <v>0</v>
      </c>
      <c r="J13" s="23">
        <v>0</v>
      </c>
      <c r="K13" s="37">
        <v>0</v>
      </c>
      <c r="L13" s="39">
        <v>0</v>
      </c>
      <c r="N13" s="17"/>
    </row>
    <row r="14" spans="1:14" s="12" customFormat="1" ht="17.25" customHeight="1" x14ac:dyDescent="0.3">
      <c r="A14" s="28" t="s">
        <v>21</v>
      </c>
      <c r="B14" s="25">
        <v>34348101</v>
      </c>
      <c r="C14" s="25">
        <v>3195240</v>
      </c>
      <c r="D14" s="25">
        <v>5327076</v>
      </c>
      <c r="E14" s="25">
        <v>25825785</v>
      </c>
      <c r="F14" s="23">
        <v>23625785</v>
      </c>
      <c r="G14" s="23">
        <v>3893277</v>
      </c>
      <c r="H14" s="24" t="s">
        <v>15</v>
      </c>
      <c r="I14" s="23">
        <v>1500000</v>
      </c>
      <c r="J14" s="23">
        <v>36035</v>
      </c>
      <c r="K14" s="25">
        <v>663965</v>
      </c>
      <c r="L14" s="39">
        <v>0</v>
      </c>
      <c r="N14" s="17"/>
    </row>
    <row r="15" spans="1:14" s="12" customFormat="1" ht="17.25" customHeight="1" x14ac:dyDescent="0.3">
      <c r="A15" s="28" t="s">
        <v>22</v>
      </c>
      <c r="B15" s="25">
        <v>2227851</v>
      </c>
      <c r="C15" s="25">
        <v>132122</v>
      </c>
      <c r="D15" s="25">
        <v>220273</v>
      </c>
      <c r="E15" s="25">
        <v>1875456</v>
      </c>
      <c r="F15" s="23">
        <v>1875456</v>
      </c>
      <c r="G15" s="23">
        <v>160987</v>
      </c>
      <c r="H15" s="24" t="s">
        <v>15</v>
      </c>
      <c r="I15" s="23">
        <v>0</v>
      </c>
      <c r="J15" s="25">
        <v>0</v>
      </c>
      <c r="K15" s="25">
        <v>0</v>
      </c>
      <c r="L15" s="39">
        <v>0</v>
      </c>
      <c r="N15" s="17"/>
    </row>
    <row r="16" spans="1:14" s="12" customFormat="1" ht="17.25" customHeight="1" x14ac:dyDescent="0.3">
      <c r="A16" s="28" t="s">
        <v>23</v>
      </c>
      <c r="B16" s="25">
        <v>638927</v>
      </c>
      <c r="C16" s="25">
        <v>60905</v>
      </c>
      <c r="D16" s="25">
        <v>101540</v>
      </c>
      <c r="E16" s="25">
        <v>476482</v>
      </c>
      <c r="F16" s="23">
        <v>471717</v>
      </c>
      <c r="G16" s="23">
        <v>74210</v>
      </c>
      <c r="H16" s="24" t="s">
        <v>15</v>
      </c>
      <c r="I16" s="23">
        <v>0</v>
      </c>
      <c r="J16" s="25">
        <f>4765-880</f>
        <v>3885</v>
      </c>
      <c r="K16" s="25">
        <f>880</f>
        <v>880</v>
      </c>
      <c r="L16" s="39">
        <v>0</v>
      </c>
      <c r="N16" s="17"/>
    </row>
    <row r="17" spans="1:14" s="13" customFormat="1" ht="17.25" customHeight="1" thickBot="1" x14ac:dyDescent="0.35">
      <c r="A17" s="31" t="s">
        <v>24</v>
      </c>
      <c r="B17" s="36">
        <f>SUM(B8:B16)</f>
        <v>88725000</v>
      </c>
      <c r="C17" s="36">
        <f t="shared" ref="C17:L17" si="0">SUM(C8:C16)</f>
        <v>8207664</v>
      </c>
      <c r="D17" s="36">
        <f t="shared" si="0"/>
        <v>13683744</v>
      </c>
      <c r="E17" s="36">
        <f t="shared" si="0"/>
        <v>66833592</v>
      </c>
      <c r="F17" s="36">
        <f t="shared" si="0"/>
        <v>61625403</v>
      </c>
      <c r="G17" s="36">
        <f t="shared" si="0"/>
        <v>10000000</v>
      </c>
      <c r="H17" s="36">
        <f t="shared" si="0"/>
        <v>1600000</v>
      </c>
      <c r="I17" s="36">
        <f t="shared" si="0"/>
        <v>2813324</v>
      </c>
      <c r="J17" s="36">
        <f t="shared" si="0"/>
        <v>39920</v>
      </c>
      <c r="K17" s="36">
        <f t="shared" si="0"/>
        <v>754945</v>
      </c>
      <c r="L17" s="36">
        <f t="shared" si="0"/>
        <v>297</v>
      </c>
      <c r="M17" s="33"/>
      <c r="N17" s="17"/>
    </row>
    <row r="18" spans="1:14" s="9" customFormat="1" ht="3.75" customHeight="1" x14ac:dyDescent="0.3">
      <c r="A18" s="7"/>
      <c r="B18" s="8"/>
      <c r="C18" s="8"/>
      <c r="D18" s="8"/>
      <c r="E18" s="8"/>
      <c r="F18" s="8"/>
      <c r="G18" s="8"/>
      <c r="H18" s="8"/>
      <c r="I18" s="8"/>
      <c r="J18" s="14">
        <f>B18-Percentage!B18</f>
        <v>0</v>
      </c>
    </row>
    <row r="19" spans="1:14" s="15" customFormat="1" ht="16.2" customHeight="1" x14ac:dyDescent="0.25">
      <c r="A19" s="68" t="s">
        <v>35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</row>
    <row r="20" spans="1:14" s="15" customFormat="1" ht="16.2" customHeight="1" x14ac:dyDescent="0.25">
      <c r="A20" s="68" t="s">
        <v>34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</row>
    <row r="21" spans="1:14" s="15" customFormat="1" ht="16.2" customHeight="1" x14ac:dyDescent="0.25">
      <c r="A21" s="69" t="s">
        <v>37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</row>
    <row r="22" spans="1:14" s="15" customFormat="1" ht="16.2" customHeight="1" thickBot="1" x14ac:dyDescent="0.3">
      <c r="A22" s="48" t="s">
        <v>36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34"/>
      <c r="N22" s="34"/>
    </row>
    <row r="23" spans="1:14" ht="22.5" customHeight="1" thickBot="1" x14ac:dyDescent="0.35">
      <c r="A23" s="65" t="s">
        <v>25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7"/>
    </row>
    <row r="24" spans="1:14" ht="134.25" customHeight="1" x14ac:dyDescent="0.3">
      <c r="A24" s="62" t="s">
        <v>26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4"/>
    </row>
    <row r="25" spans="1:14" ht="27" customHeight="1" x14ac:dyDescent="0.3">
      <c r="A25" s="59" t="s">
        <v>41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1"/>
    </row>
    <row r="26" spans="1:14" ht="16.5" customHeight="1" x14ac:dyDescent="0.3">
      <c r="A26" s="56" t="s">
        <v>27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8"/>
    </row>
    <row r="27" spans="1:14" ht="17.25" customHeight="1" x14ac:dyDescent="0.3">
      <c r="A27" s="53" t="s">
        <v>28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5"/>
    </row>
    <row r="28" spans="1:14" ht="17.25" customHeight="1" thickBot="1" x14ac:dyDescent="0.35">
      <c r="A28" s="50" t="s">
        <v>29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2"/>
    </row>
  </sheetData>
  <mergeCells count="24">
    <mergeCell ref="A3:I3"/>
    <mergeCell ref="F6:F7"/>
    <mergeCell ref="E6:E7"/>
    <mergeCell ref="D6:D7"/>
    <mergeCell ref="B6:B7"/>
    <mergeCell ref="A5:L5"/>
    <mergeCell ref="K6:K7"/>
    <mergeCell ref="C6:C7"/>
    <mergeCell ref="I6:I7"/>
    <mergeCell ref="A6:A7"/>
    <mergeCell ref="H6:H7"/>
    <mergeCell ref="G6:G7"/>
    <mergeCell ref="A22:L22"/>
    <mergeCell ref="A28:L28"/>
    <mergeCell ref="A27:L27"/>
    <mergeCell ref="A26:L26"/>
    <mergeCell ref="A25:L25"/>
    <mergeCell ref="A24:L24"/>
    <mergeCell ref="A23:L23"/>
    <mergeCell ref="A19:L19"/>
    <mergeCell ref="A21:L21"/>
    <mergeCell ref="J6:J7"/>
    <mergeCell ref="A20:L20"/>
    <mergeCell ref="L6:L7"/>
  </mergeCells>
  <hyperlinks>
    <hyperlink ref="A19:J19" r:id="rId1" display="1On January 13, 2014, the states announced the First Control Period Interim Adjustment for Banked Allowances (FCPIABA). Additional information available at http://www.rggi.org/design" xr:uid="{555A2C64-9FFD-4DD8-ADA3-CF6A7836985D}"/>
    <hyperlink ref="A20:J20" r:id="rId2" display="2On March 17, 2014, the states announced the Second Control Period Interim Adjustment for Banked Allowances (SCPIABA). Additional information available at http://www.rggi.org/design" xr:uid="{2826B0F2-3852-4BE9-BAFC-7D05A48C78B5}"/>
    <hyperlink ref="A19:L19" r:id="rId3" display="1 On January 13, 2014, the states announced the First Control Period Interim Adjustment for Banked Allowances (FCPIABA). Additional information available at https://www.rggi.org/program-overview-and-design/elements" xr:uid="{39D4666F-2473-4191-8B8A-033B55BE4BE4}"/>
    <hyperlink ref="A20:L20" r:id="rId4" display="2 On March 17, 2014, the states announced the Second Control Period Interim Adjustment for Banked Allowances (SCPIABA). Additional information available at https://www.rggi.org/program-overview-and-design/elements" xr:uid="{3C1DA44B-EB6F-4A8D-B6D9-A286BA06801B}"/>
    <hyperlink ref="A21:L21" r:id="rId5" display="3 A total of 10 million 2015 Cost Containment Reserve (CCR) allowances were distributed in Auction 29. More information available at https://www.rggi.org/auctions/auction-results" xr:uid="{EAD5121B-AFA4-444B-8BE4-9094E0652F01}"/>
    <hyperlink ref="A25:K25" r:id="rId6" display="Transferred from State Set-Aside Accounts: Total number of CO2 allowances that have been distributed directly from state accounts to date. For more information on state set-aside accounts, please see: http://rggi.org/docs/CO2AuctionsTrackingOffsets/Alloca" xr:uid="{46709380-CBA5-4684-AB5A-3C7E3A3814C6}"/>
    <hyperlink ref="A25:L25" r:id="rId7" display="Transferred from State Set-Aside Accounts: Portion of CO2 allowances that have been distributed directly from state accounts to date. For more information on state set-aside accounts, please see: https://www.rggi.org/sites/default/files/Uploads/Allowance-Tracking/States_Set-Aside_Accounts.pdf" xr:uid="{A2200165-AB80-4D04-8177-4960B70E61A8}"/>
  </hyperlinks>
  <printOptions horizontalCentered="1" verticalCentered="1"/>
  <pageMargins left="0.5" right="0.5" top="0.5" bottom="0.5" header="0.3" footer="0.3"/>
  <pageSetup scale="70" orientation="landscape" r:id="rId8"/>
  <headerFooter>
    <oddFooter>&amp;C&amp;9Regional Greenhouse Gas Initiative, Inc. (RGGI, Inc.) is a 501(c)(3) non-profit corporation created to support development and implementation of the Regional Greenhouse Gas Initiative (RGGI).</oddFooter>
  </headerFooter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8"/>
  <sheetViews>
    <sheetView tabSelected="1" topLeftCell="A11" zoomScaleNormal="100" zoomScaleSheetLayoutView="85" workbookViewId="0">
      <selection activeCell="A25" sqref="A25:L25"/>
    </sheetView>
  </sheetViews>
  <sheetFormatPr defaultColWidth="9.33203125" defaultRowHeight="14.4" x14ac:dyDescent="0.3"/>
  <cols>
    <col min="1" max="1" width="14.6640625" style="1" customWidth="1"/>
    <col min="2" max="7" width="15.6640625" style="1" customWidth="1"/>
    <col min="8" max="8" width="13.5546875" style="1" customWidth="1"/>
    <col min="9" max="10" width="15.6640625" style="1" customWidth="1"/>
    <col min="11" max="11" width="13.33203125" style="1" customWidth="1"/>
    <col min="12" max="12" width="11" style="1" customWidth="1"/>
    <col min="13" max="14" width="9.33203125" style="1"/>
    <col min="15" max="15" width="11" style="1" bestFit="1" customWidth="1"/>
    <col min="16" max="16384" width="9.33203125" style="1"/>
  </cols>
  <sheetData>
    <row r="1" spans="1:18" s="6" customFormat="1" ht="122.7" customHeight="1" x14ac:dyDescent="0.3">
      <c r="A1" s="11" t="str">
        <f>Numbers!A1</f>
        <v>Distribution of 2015 CO2 Allowances</v>
      </c>
      <c r="B1" s="2"/>
      <c r="C1" s="2"/>
      <c r="D1" s="2"/>
      <c r="E1" s="2"/>
      <c r="F1" s="2"/>
      <c r="G1" s="2"/>
      <c r="H1" s="2"/>
      <c r="I1" s="2"/>
      <c r="J1" s="2"/>
    </row>
    <row r="2" spans="1:18" x14ac:dyDescent="0.3">
      <c r="A2" s="3" t="s">
        <v>1</v>
      </c>
      <c r="B2" s="16">
        <f>Numbers!B2</f>
        <v>45274</v>
      </c>
      <c r="C2" s="4"/>
      <c r="D2" s="4"/>
      <c r="E2" s="4"/>
      <c r="F2" s="5"/>
      <c r="G2" s="5"/>
      <c r="H2" s="5"/>
      <c r="I2" s="5"/>
      <c r="J2" s="5"/>
    </row>
    <row r="3" spans="1:18" ht="16.2" customHeight="1" thickBot="1" x14ac:dyDescent="0.35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</row>
    <row r="4" spans="1:18" ht="6.45" hidden="1" customHeight="1" thickBot="1" x14ac:dyDescent="0.3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8" ht="21.75" customHeight="1" thickBot="1" x14ac:dyDescent="0.35">
      <c r="A5" s="73" t="s">
        <v>3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5"/>
    </row>
    <row r="6" spans="1:18" ht="25.5" customHeight="1" x14ac:dyDescent="0.3">
      <c r="A6" s="76" t="s">
        <v>4</v>
      </c>
      <c r="B6" s="46" t="s">
        <v>5</v>
      </c>
      <c r="C6" s="46" t="s">
        <v>6</v>
      </c>
      <c r="D6" s="46" t="s">
        <v>7</v>
      </c>
      <c r="E6" s="46" t="s">
        <v>8</v>
      </c>
      <c r="F6" s="46" t="s">
        <v>9</v>
      </c>
      <c r="G6" s="46" t="s">
        <v>38</v>
      </c>
      <c r="H6" s="46" t="s">
        <v>10</v>
      </c>
      <c r="I6" s="46" t="s">
        <v>11</v>
      </c>
      <c r="J6" s="46" t="s">
        <v>12</v>
      </c>
      <c r="K6" s="46" t="s">
        <v>13</v>
      </c>
      <c r="L6" s="71" t="s">
        <v>39</v>
      </c>
    </row>
    <row r="7" spans="1:18" ht="39" customHeight="1" x14ac:dyDescent="0.3">
      <c r="A7" s="77"/>
      <c r="B7" s="47"/>
      <c r="C7" s="47"/>
      <c r="D7" s="47"/>
      <c r="E7" s="47"/>
      <c r="F7" s="47"/>
      <c r="G7" s="47"/>
      <c r="H7" s="47"/>
      <c r="I7" s="47"/>
      <c r="J7" s="47"/>
      <c r="K7" s="47"/>
      <c r="L7" s="72"/>
    </row>
    <row r="8" spans="1:18" s="12" customFormat="1" ht="17.25" customHeight="1" x14ac:dyDescent="0.3">
      <c r="A8" s="30" t="s">
        <v>14</v>
      </c>
      <c r="B8" s="18">
        <v>5744598</v>
      </c>
      <c r="C8" s="18">
        <v>531969</v>
      </c>
      <c r="D8" s="18">
        <v>886894</v>
      </c>
      <c r="E8" s="18">
        <v>4325735</v>
      </c>
      <c r="F8" s="19">
        <f>Numbers!F8/Numbers!E8</f>
        <v>0.98417841129888906</v>
      </c>
      <c r="G8" s="25">
        <f>Numbers!G8</f>
        <v>647461</v>
      </c>
      <c r="H8" s="27" t="s">
        <v>15</v>
      </c>
      <c r="I8" s="19">
        <f>Numbers!I8/Numbers!E8</f>
        <v>8.2159448047557234E-4</v>
      </c>
      <c r="J8" s="40">
        <f>Numbers!J8/Numbers!E8</f>
        <v>0</v>
      </c>
      <c r="K8" s="19">
        <f>Numbers!K8/Numbers!E8</f>
        <v>1.4999994220635337E-2</v>
      </c>
      <c r="L8" s="41">
        <f>Numbers!L8/Numbers!E8</f>
        <v>6.8658852195060496E-5</v>
      </c>
      <c r="M8" s="14"/>
      <c r="N8" s="14"/>
      <c r="P8" s="14"/>
      <c r="Q8" s="14"/>
      <c r="R8" s="14"/>
    </row>
    <row r="9" spans="1:18" s="12" customFormat="1" ht="17.25" customHeight="1" x14ac:dyDescent="0.3">
      <c r="A9" s="28" t="s">
        <v>16</v>
      </c>
      <c r="B9" s="18">
        <v>3963069</v>
      </c>
      <c r="C9" s="18">
        <v>375603</v>
      </c>
      <c r="D9" s="18">
        <v>626202</v>
      </c>
      <c r="E9" s="18">
        <v>2961264</v>
      </c>
      <c r="F9" s="19">
        <f>Numbers!F9/Numbers!E9</f>
        <v>1</v>
      </c>
      <c r="G9" s="25">
        <f>Numbers!G9</f>
        <v>457658</v>
      </c>
      <c r="H9" s="27" t="s">
        <v>15</v>
      </c>
      <c r="I9" s="10" t="s">
        <v>15</v>
      </c>
      <c r="J9" s="10" t="s">
        <v>15</v>
      </c>
      <c r="K9" s="40" t="s">
        <v>15</v>
      </c>
      <c r="L9" s="41">
        <f>Numbers!L9/Numbers!E9</f>
        <v>0</v>
      </c>
      <c r="M9" s="14"/>
      <c r="N9" s="14"/>
      <c r="P9" s="14"/>
      <c r="Q9" s="14"/>
      <c r="R9" s="14"/>
    </row>
    <row r="10" spans="1:18" s="12" customFormat="1" ht="17.25" customHeight="1" x14ac:dyDescent="0.3">
      <c r="A10" s="29" t="s">
        <v>17</v>
      </c>
      <c r="B10" s="18">
        <v>3195319</v>
      </c>
      <c r="C10" s="18">
        <v>295567</v>
      </c>
      <c r="D10" s="18">
        <v>492767</v>
      </c>
      <c r="E10" s="18">
        <v>2406985</v>
      </c>
      <c r="F10" s="19">
        <f>Numbers!F10/Numbers!E10</f>
        <v>0.90056730723290757</v>
      </c>
      <c r="G10" s="25">
        <f>Numbers!G10</f>
        <v>360137</v>
      </c>
      <c r="H10" s="27" t="s">
        <v>15</v>
      </c>
      <c r="I10" s="19">
        <f>Numbers!I10/Numbers!E10</f>
        <v>9.9432692767092448E-2</v>
      </c>
      <c r="J10" s="40">
        <f>Numbers!J10/Numbers!E10</f>
        <v>0</v>
      </c>
      <c r="K10" s="19">
        <f>Numbers!K10/Numbers!E10</f>
        <v>0</v>
      </c>
      <c r="L10" s="41">
        <f>Numbers!L10/Numbers!E10</f>
        <v>0</v>
      </c>
      <c r="M10" s="14"/>
      <c r="N10" s="14"/>
      <c r="P10" s="14"/>
      <c r="Q10" s="14"/>
      <c r="R10" s="14"/>
    </row>
    <row r="11" spans="1:18" s="12" customFormat="1" ht="17.25" customHeight="1" x14ac:dyDescent="0.3">
      <c r="A11" s="28" t="s">
        <v>18</v>
      </c>
      <c r="B11" s="18">
        <v>19851920</v>
      </c>
      <c r="C11" s="18">
        <v>1863361</v>
      </c>
      <c r="D11" s="18">
        <v>3106578</v>
      </c>
      <c r="E11" s="18">
        <v>14881981</v>
      </c>
      <c r="F11" s="19">
        <f>Numbers!F11/Numbers!E11</f>
        <v>0.82055903713356437</v>
      </c>
      <c r="G11" s="25">
        <f>Numbers!G11</f>
        <v>2270433</v>
      </c>
      <c r="H11" s="26">
        <f>Numbers!H11/Numbers!E11</f>
        <v>0.10751256838723286</v>
      </c>
      <c r="I11" s="19">
        <f>Numbers!I11/Numbers!E11</f>
        <v>7.192839447920274E-2</v>
      </c>
      <c r="J11" s="40">
        <f>Numbers!J11/Numbers!E11</f>
        <v>0</v>
      </c>
      <c r="K11" s="19">
        <f>Numbers!K11/Numbers!E11</f>
        <v>0</v>
      </c>
      <c r="L11" s="41">
        <f>Numbers!L11/Numbers!E11</f>
        <v>0</v>
      </c>
      <c r="M11" s="14"/>
      <c r="N11" s="14"/>
      <c r="P11" s="14"/>
      <c r="Q11" s="14"/>
      <c r="R11" s="14"/>
    </row>
    <row r="12" spans="1:18" s="12" customFormat="1" ht="17.25" customHeight="1" x14ac:dyDescent="0.3">
      <c r="A12" s="30" t="s">
        <v>19</v>
      </c>
      <c r="B12" s="18">
        <v>14124929</v>
      </c>
      <c r="C12" s="18">
        <v>1324595</v>
      </c>
      <c r="D12" s="18">
        <v>2208353</v>
      </c>
      <c r="E12" s="18">
        <v>10591981</v>
      </c>
      <c r="F12" s="19">
        <f>Numbers!F12/Numbers!E12</f>
        <v>0.99761951989906328</v>
      </c>
      <c r="G12" s="25">
        <f>Numbers!G12</f>
        <v>1613968</v>
      </c>
      <c r="H12" s="27" t="s">
        <v>15</v>
      </c>
      <c r="I12" s="19">
        <f>Numbers!I12/Numbers!E12</f>
        <v>0</v>
      </c>
      <c r="J12" s="40">
        <f>Numbers!J12/Numbers!E12</f>
        <v>0</v>
      </c>
      <c r="K12" s="19">
        <f>Numbers!K12/Numbers!E12</f>
        <v>2.3804801009367368E-3</v>
      </c>
      <c r="L12" s="41">
        <f>Numbers!L12/Numbers!E12</f>
        <v>0</v>
      </c>
      <c r="M12" s="14"/>
      <c r="N12" s="14"/>
      <c r="P12" s="14"/>
      <c r="Q12" s="14"/>
      <c r="R12" s="14"/>
    </row>
    <row r="13" spans="1:18" s="12" customFormat="1" ht="17.25" customHeight="1" x14ac:dyDescent="0.3">
      <c r="A13" s="28" t="s">
        <v>20</v>
      </c>
      <c r="B13" s="18">
        <v>4630286</v>
      </c>
      <c r="C13" s="18">
        <v>428302</v>
      </c>
      <c r="D13" s="18">
        <v>714061</v>
      </c>
      <c r="E13" s="18">
        <v>3487923</v>
      </c>
      <c r="F13" s="19">
        <f>Numbers!F13/Numbers!E13</f>
        <v>1</v>
      </c>
      <c r="G13" s="25">
        <f>Numbers!G13</f>
        <v>521869</v>
      </c>
      <c r="H13" s="27" t="s">
        <v>15</v>
      </c>
      <c r="I13" s="19">
        <f>Numbers!I13/Numbers!E13</f>
        <v>0</v>
      </c>
      <c r="J13" s="40">
        <f>Numbers!J13/Numbers!E13</f>
        <v>0</v>
      </c>
      <c r="K13" s="19">
        <f>Numbers!K13/Numbers!E13</f>
        <v>0</v>
      </c>
      <c r="L13" s="41">
        <f>Numbers!L13/Numbers!E13</f>
        <v>0</v>
      </c>
      <c r="M13" s="14"/>
      <c r="N13" s="14"/>
      <c r="P13" s="14"/>
      <c r="Q13" s="14"/>
      <c r="R13" s="14"/>
    </row>
    <row r="14" spans="1:18" s="12" customFormat="1" ht="17.25" customHeight="1" x14ac:dyDescent="0.3">
      <c r="A14" s="28" t="s">
        <v>21</v>
      </c>
      <c r="B14" s="18">
        <v>34348101</v>
      </c>
      <c r="C14" s="18">
        <v>3195240</v>
      </c>
      <c r="D14" s="18">
        <v>5327076</v>
      </c>
      <c r="E14" s="18">
        <v>25825785</v>
      </c>
      <c r="F14" s="19">
        <f>Numbers!F14/Numbers!E14</f>
        <v>0.91481381882486823</v>
      </c>
      <c r="G14" s="25">
        <f>Numbers!G14</f>
        <v>3893277</v>
      </c>
      <c r="H14" s="27" t="s">
        <v>15</v>
      </c>
      <c r="I14" s="19">
        <f>Numbers!I14/Numbers!E14</f>
        <v>5.8081487164862562E-2</v>
      </c>
      <c r="J14" s="40">
        <f>Numbers!J14/Numbers!E14</f>
        <v>1.3953109266572148E-3</v>
      </c>
      <c r="K14" s="19">
        <f>Numbers!K14/Numbers!E14</f>
        <v>2.5709383083611981E-2</v>
      </c>
      <c r="L14" s="41">
        <f>Numbers!L14/Numbers!E14</f>
        <v>0</v>
      </c>
      <c r="M14" s="14"/>
      <c r="N14" s="14"/>
      <c r="P14" s="14"/>
      <c r="Q14" s="14"/>
      <c r="R14" s="14"/>
    </row>
    <row r="15" spans="1:18" s="12" customFormat="1" ht="17.25" customHeight="1" x14ac:dyDescent="0.3">
      <c r="A15" s="28" t="s">
        <v>22</v>
      </c>
      <c r="B15" s="18">
        <v>2227851</v>
      </c>
      <c r="C15" s="18">
        <v>132122</v>
      </c>
      <c r="D15" s="18">
        <v>220273</v>
      </c>
      <c r="E15" s="18">
        <v>1875456</v>
      </c>
      <c r="F15" s="19">
        <f>Numbers!F15/Numbers!E15</f>
        <v>1</v>
      </c>
      <c r="G15" s="25">
        <f>Numbers!G15</f>
        <v>160987</v>
      </c>
      <c r="H15" s="27" t="s">
        <v>15</v>
      </c>
      <c r="I15" s="19">
        <f>Numbers!I15/Numbers!E15</f>
        <v>0</v>
      </c>
      <c r="J15" s="40">
        <f>Numbers!J15/Numbers!E15</f>
        <v>0</v>
      </c>
      <c r="K15" s="19">
        <f>Numbers!K15/Numbers!E15</f>
        <v>0</v>
      </c>
      <c r="L15" s="41">
        <f>Numbers!L15/Numbers!E15</f>
        <v>0</v>
      </c>
      <c r="M15" s="14"/>
      <c r="N15" s="14"/>
      <c r="P15" s="14"/>
      <c r="Q15" s="14"/>
      <c r="R15" s="14"/>
    </row>
    <row r="16" spans="1:18" s="12" customFormat="1" ht="17.25" customHeight="1" x14ac:dyDescent="0.3">
      <c r="A16" s="28" t="s">
        <v>23</v>
      </c>
      <c r="B16" s="18">
        <v>638927</v>
      </c>
      <c r="C16" s="18">
        <v>60905</v>
      </c>
      <c r="D16" s="18">
        <v>101540</v>
      </c>
      <c r="E16" s="18">
        <v>476482</v>
      </c>
      <c r="F16" s="19">
        <f>Numbers!F16/Numbers!E16</f>
        <v>0.98999962223127003</v>
      </c>
      <c r="G16" s="25">
        <f>Numbers!G16</f>
        <v>74210</v>
      </c>
      <c r="H16" s="27" t="s">
        <v>15</v>
      </c>
      <c r="I16" s="19">
        <f>Numbers!I16/Numbers!E16</f>
        <v>0</v>
      </c>
      <c r="J16" s="40">
        <f>Numbers!J16/Numbers!E16</f>
        <v>8.1535084221439642E-3</v>
      </c>
      <c r="K16" s="19">
        <f>Numbers!K16/Numbers!E16</f>
        <v>1.84686934658602E-3</v>
      </c>
      <c r="L16" s="41">
        <f>Numbers!L16/Numbers!E16</f>
        <v>0</v>
      </c>
      <c r="M16" s="14"/>
      <c r="N16" s="14"/>
      <c r="P16" s="14"/>
      <c r="Q16" s="14"/>
      <c r="R16" s="14"/>
    </row>
    <row r="17" spans="1:18" s="13" customFormat="1" ht="17.25" customHeight="1" thickBot="1" x14ac:dyDescent="0.35">
      <c r="A17" s="31" t="s">
        <v>24</v>
      </c>
      <c r="B17" s="32">
        <v>88725000</v>
      </c>
      <c r="C17" s="32">
        <v>8207664</v>
      </c>
      <c r="D17" s="32">
        <v>13683744</v>
      </c>
      <c r="E17" s="32">
        <v>66833592</v>
      </c>
      <c r="F17" s="42">
        <f>Numbers!F17/Numbers!E17</f>
        <v>0.92207228664292051</v>
      </c>
      <c r="G17" s="36">
        <f>SUM(G8:G16)</f>
        <v>10000000</v>
      </c>
      <c r="H17" s="43">
        <f>Numbers!H17/Numbers!E17</f>
        <v>2.3940056970153573E-2</v>
      </c>
      <c r="I17" s="42">
        <f>Numbers!I17/Numbers!E17</f>
        <v>4.2094460522187703E-2</v>
      </c>
      <c r="J17" s="44">
        <f>Numbers!J17/Numbers!E17</f>
        <v>5.9730442140533164E-4</v>
      </c>
      <c r="K17" s="44">
        <f>Numbers!K17/Numbers!E17</f>
        <v>1.1295891443332868E-2</v>
      </c>
      <c r="L17" s="45">
        <f>Numbers!L17/Numbers!E17</f>
        <v>4.4438730750847564E-6</v>
      </c>
      <c r="M17" s="14"/>
      <c r="N17" s="14"/>
      <c r="P17" s="14"/>
      <c r="Q17" s="14"/>
      <c r="R17" s="14"/>
    </row>
    <row r="18" spans="1:18" s="13" customFormat="1" ht="3.75" customHeight="1" x14ac:dyDescent="0.3">
      <c r="K18" s="14"/>
      <c r="L18" s="14"/>
      <c r="M18" s="14"/>
    </row>
    <row r="19" spans="1:18" s="15" customFormat="1" ht="16.2" customHeight="1" x14ac:dyDescent="0.25">
      <c r="A19" s="68" t="s">
        <v>35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</row>
    <row r="20" spans="1:18" s="15" customFormat="1" ht="16.2" customHeight="1" x14ac:dyDescent="0.25">
      <c r="A20" s="68" t="s">
        <v>34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</row>
    <row r="21" spans="1:18" s="15" customFormat="1" ht="16.2" customHeight="1" x14ac:dyDescent="0.25">
      <c r="A21" s="69" t="s">
        <v>37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</row>
    <row r="22" spans="1:18" s="15" customFormat="1" ht="16.2" customHeight="1" thickBot="1" x14ac:dyDescent="0.3">
      <c r="A22" s="48" t="s">
        <v>36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34"/>
      <c r="N22" s="34"/>
    </row>
    <row r="23" spans="1:18" ht="22.5" customHeight="1" thickBot="1" x14ac:dyDescent="0.35">
      <c r="A23" s="65" t="s">
        <v>25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7"/>
    </row>
    <row r="24" spans="1:18" ht="130.19999999999999" customHeight="1" x14ac:dyDescent="0.3">
      <c r="A24" s="62" t="s">
        <v>30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4"/>
    </row>
    <row r="25" spans="1:18" ht="27" customHeight="1" x14ac:dyDescent="0.3">
      <c r="A25" s="59" t="s">
        <v>41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1"/>
    </row>
    <row r="26" spans="1:18" ht="15" customHeight="1" x14ac:dyDescent="0.3">
      <c r="A26" s="53" t="s">
        <v>31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8"/>
    </row>
    <row r="27" spans="1:18" ht="15.75" customHeight="1" x14ac:dyDescent="0.3">
      <c r="A27" s="53" t="s">
        <v>32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5"/>
    </row>
    <row r="28" spans="1:18" ht="15" thickBot="1" x14ac:dyDescent="0.35">
      <c r="A28" s="50" t="s">
        <v>33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2"/>
    </row>
  </sheetData>
  <mergeCells count="24">
    <mergeCell ref="A23:L23"/>
    <mergeCell ref="A24:L24"/>
    <mergeCell ref="A25:L25"/>
    <mergeCell ref="G6:G7"/>
    <mergeCell ref="K6:K7"/>
    <mergeCell ref="A19:L19"/>
    <mergeCell ref="A20:L20"/>
    <mergeCell ref="A21:L21"/>
    <mergeCell ref="A28:L28"/>
    <mergeCell ref="A3:J3"/>
    <mergeCell ref="A6:A7"/>
    <mergeCell ref="B6:B7"/>
    <mergeCell ref="C6:C7"/>
    <mergeCell ref="E6:E7"/>
    <mergeCell ref="A22:L22"/>
    <mergeCell ref="D6:D7"/>
    <mergeCell ref="H6:H7"/>
    <mergeCell ref="A5:L5"/>
    <mergeCell ref="L6:L7"/>
    <mergeCell ref="J6:J7"/>
    <mergeCell ref="F6:F7"/>
    <mergeCell ref="A26:L26"/>
    <mergeCell ref="A27:L27"/>
    <mergeCell ref="I6:I7"/>
  </mergeCells>
  <hyperlinks>
    <hyperlink ref="A19:J19" r:id="rId1" display="1On January 13, 2014, the states announced the First Control Period Interim Adjustment for Banked Allowances (FCPIABA). Additional information available at http://www.rggi.org/design" xr:uid="{376645D8-94DB-43FA-867F-3AC1BF351523}"/>
    <hyperlink ref="A20:J20" r:id="rId2" display="2On March 17, 2014, the states announced the Second Control Period Interim Adjustment for Banked Allowances (SCPIABA). Additional information available at http://www.rggi.org/design" xr:uid="{50ED6821-9054-4211-B060-F3043A010A22}"/>
    <hyperlink ref="A19:L19" r:id="rId3" display="1 On January 13, 2014, the states announced the First Control Period Interim Adjustment for Banked Allowances (FCPIABA). Additional information available at https://www.rggi.org/program-overview-and-design/elements" xr:uid="{51A36CDD-EB2D-40D1-982C-E3B8D3E9FF2D}"/>
    <hyperlink ref="A20:L20" r:id="rId4" display="2 On March 17, 2014, the states announced the Second Control Period Interim Adjustment for Banked Allowances (SCPIABA). Additional information available at https://www.rggi.org/program-overview-and-design/elements" xr:uid="{47674EF4-29E2-4567-A8C2-C293BE8B1F78}"/>
    <hyperlink ref="A21:L21" r:id="rId5" display="3 A total of 10 million 2015 Cost Containment Reserve (CCR) allowances were distributed in Auction 29. More information available at https://www.rggi.org/auctions/auction-results" xr:uid="{F75B126C-6622-453B-B209-539007FCCBBB}"/>
    <hyperlink ref="A25:K25" r:id="rId6" display="Transferred from State Set-Aside Accounts: Total number of CO2 allowances that have been distributed directly from state accounts to date. For more information on state set-aside accounts, please see: http://rggi.org/docs/CO2AuctionsTrackingOffsets/Alloca" xr:uid="{CAD2444F-2D0B-4C58-AE65-0C707E27B791}"/>
    <hyperlink ref="A25:L25" r:id="rId7" display="Transferred from State Set-Aside Accounts: Portion of CO2 allowances that have been distributed directly from state accounts to date. For more information on state set-aside accounts, please see: https://www.rggi.org/sites/default/files/Uploads/Allowance-Tracking/States_Set-Aside_Accounts.pdf" xr:uid="{189B444B-6752-4254-8C66-0571234E0F09}"/>
  </hyperlinks>
  <printOptions horizontalCentered="1" verticalCentered="1"/>
  <pageMargins left="0.5" right="0.5" top="0.5" bottom="0.5" header="0.3" footer="0.3"/>
  <pageSetup scale="77" orientation="landscape" horizontalDpi="4294967295" verticalDpi="4294967295" r:id="rId8"/>
  <headerFooter>
    <oddFooter>&amp;C&amp;9Regional Greenhouse Gas Initiative, Inc. (RGGI, Inc.) is a 501(c)(3) non-profit corporation created to support development and implementation of the Regional Greenhouse Gas Initiative (RGGI).</oddFooter>
  </headerFooter>
  <drawing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448C972D9CCC45AE61E82199953F13" ma:contentTypeVersion="14" ma:contentTypeDescription="Create a new document." ma:contentTypeScope="" ma:versionID="ccd00af072f7f81ef988d3bffe9543a9">
  <xsd:schema xmlns:xsd="http://www.w3.org/2001/XMLSchema" xmlns:xs="http://www.w3.org/2001/XMLSchema" xmlns:p="http://schemas.microsoft.com/office/2006/metadata/properties" xmlns:ns2="a5155047-c162-450b-bd47-27c83e7aa6e0" xmlns:ns3="aa8c2454-fb4d-4b62-ad7a-49dc1110c5cd" targetNamespace="http://schemas.microsoft.com/office/2006/metadata/properties" ma:root="true" ma:fieldsID="7fa76306361db38bdf71a527ba5b39ec" ns2:_="" ns3:_="">
    <xsd:import namespace="a5155047-c162-450b-bd47-27c83e7aa6e0"/>
    <xsd:import namespace="aa8c2454-fb4d-4b62-ad7a-49dc1110c5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55047-c162-450b-bd47-27c83e7aa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c2454-fb4d-4b62-ad7a-49dc1110c5c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61BC00-C0C5-4776-9D89-B9DA9283E10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21619EC-7871-4ADD-A55D-A81B6941B5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2F3DE1-BE31-49CE-96D5-D6C3ACDD1A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155047-c162-450b-bd47-27c83e7aa6e0"/>
    <ds:schemaRef ds:uri="aa8c2454-fb4d-4b62-ad7a-49dc1110c5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Numbers</vt:lpstr>
      <vt:lpstr>Percentage</vt:lpstr>
      <vt:lpstr>Numbers!Print_Area</vt:lpstr>
      <vt:lpstr>Percentage!Print_Area</vt:lpstr>
    </vt:vector>
  </TitlesOfParts>
  <Manager/>
  <Company>RGGI,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Allowance Allocation</dc:title>
  <dc:subject/>
  <dc:creator>RGGI Inc.</dc:creator>
  <cp:keywords/>
  <dc:description/>
  <cp:lastModifiedBy>Leila Fanaeian</cp:lastModifiedBy>
  <cp:revision/>
  <dcterms:created xsi:type="dcterms:W3CDTF">2012-01-24T00:57:40Z</dcterms:created>
  <dcterms:modified xsi:type="dcterms:W3CDTF">2024-12-05T22:38:04Z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0x010100FC448C972D9CCC45AE61E82199953F13</vt:lpwstr>
  </property>
</Properties>
</file>