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202300"/>
  <mc:AlternateContent xmlns:mc="http://schemas.openxmlformats.org/markup-compatibility/2006">
    <mc:Choice Requires="x15">
      <x15ac:absPath xmlns:x15ac="http://schemas.microsoft.com/office/spreadsheetml/2010/11/ac" url="D:\A63\"/>
    </mc:Choice>
  </mc:AlternateContent>
  <xr:revisionPtr revIDLastSave="0" documentId="8_{11E9EA8C-8A3F-48E9-A922-728819A540E7}" xr6:coauthVersionLast="47" xr6:coauthVersionMax="47" xr10:uidLastSave="{00000000-0000-0000-0000-000000000000}"/>
  <bookViews>
    <workbookView xWindow="15525" yWindow="-16320" windowWidth="29040" windowHeight="15840" xr2:uid="{371E552E-9535-46DE-B740-9352593CB8B2}"/>
  </bookViews>
  <sheets>
    <sheet name="State Chart-V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5" i="1" l="1"/>
  <c r="B14" i="1"/>
  <c r="C14" i="1" s="1"/>
  <c r="C13" i="1"/>
  <c r="C12" i="1"/>
  <c r="C11" i="1"/>
  <c r="C10" i="1"/>
  <c r="C9" i="1"/>
  <c r="C8" i="1"/>
  <c r="C15" i="1" s="1"/>
  <c r="C7" i="1"/>
  <c r="C6" i="1"/>
  <c r="C5" i="1"/>
  <c r="C4" i="1"/>
  <c r="C3" i="1"/>
</calcChain>
</file>

<file path=xl/sharedStrings.xml><?xml version="1.0" encoding="utf-8"?>
<sst xmlns="http://schemas.openxmlformats.org/spreadsheetml/2006/main" count="17" uniqueCount="17">
  <si>
    <t>VA</t>
  </si>
  <si>
    <t>5th Control Period Allowances Sold</t>
  </si>
  <si>
    <t>5th Control Period Allowance Proceeds</t>
  </si>
  <si>
    <t>Auctions 1-50</t>
  </si>
  <si>
    <t>Auction 51</t>
  </si>
  <si>
    <t>Auction 52</t>
  </si>
  <si>
    <t>Auction 53</t>
  </si>
  <si>
    <t>Auction 54</t>
  </si>
  <si>
    <t>Auction 55</t>
  </si>
  <si>
    <t>Auction 56</t>
  </si>
  <si>
    <t>Auction 57</t>
  </si>
  <si>
    <t>Auction 58</t>
  </si>
  <si>
    <t>Auction 59</t>
  </si>
  <si>
    <t>Auction 60</t>
  </si>
  <si>
    <t>Auction 61</t>
  </si>
  <si>
    <t>Auction 62</t>
  </si>
  <si>
    <t>All Auctions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</si>
</sst>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.00"/>
    <numFmt numFmtId="165" formatCode="_(* #,##0.00_);_(* \(#,##0.00\);_(* &quot;-&quot;??_);_(@_)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22"/>
      <color theme="1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darkUp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165" fontId="1" fillId="0" borderId="0" applyFont="0" applyFill="0" applyBorder="0" applyAlignment="0" applyProtection="0"/>
  </cellStyleXfs>
  <cellXfs count="12">
    <xf numFmtId="0" fontId="0" fillId="0" borderId="0" xfId="0"/>
    <xf numFmtId="0" fontId="2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64" fontId="3" fillId="2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64" fontId="4" fillId="4" borderId="2" xfId="0" applyNumberFormat="1" applyFont="1" applyFill="1" applyBorder="1" applyAlignment="1">
      <alignment horizontal="right"/>
    </xf>
    <xf numFmtId="0" fontId="3" fillId="3" borderId="2" xfId="0" applyFont="1" applyFill="1" applyBorder="1" applyAlignment="1">
      <alignment horizontal="center" vertical="center" wrapText="1"/>
    </xf>
    <xf numFmtId="3" fontId="4" fillId="0" borderId="2" xfId="1" applyNumberFormat="1" applyFont="1" applyBorder="1" applyAlignment="1">
      <alignment horizontal="right"/>
    </xf>
    <xf numFmtId="164" fontId="4" fillId="0" borderId="2" xfId="0" applyNumberFormat="1" applyFont="1" applyBorder="1" applyAlignment="1">
      <alignment horizontal="right"/>
    </xf>
    <xf numFmtId="3" fontId="4" fillId="0" borderId="1" xfId="0" applyNumberFormat="1" applyFont="1" applyBorder="1"/>
    <xf numFmtId="3" fontId="5" fillId="0" borderId="1" xfId="0" applyNumberFormat="1" applyFont="1" applyBorder="1"/>
    <xf numFmtId="164" fontId="5" fillId="0" borderId="1" xfId="0" applyNumberFormat="1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373DF9-3595-4FD2-B766-F38232AD0962}">
  <sheetPr>
    <pageSetUpPr fitToPage="1"/>
  </sheetPr>
  <dimension ref="A1:C15"/>
  <sheetViews>
    <sheetView tabSelected="1" zoomScale="90" zoomScaleNormal="90" workbookViewId="0">
      <pane ySplit="1" topLeftCell="A2" activePane="bottomLeft" state="frozen"/>
      <selection pane="bottomLeft" activeCell="M22" sqref="M22"/>
    </sheetView>
  </sheetViews>
  <sheetFormatPr defaultRowHeight="14.4" x14ac:dyDescent="0.3"/>
  <cols>
    <col min="1" max="1" width="13.109375" customWidth="1"/>
    <col min="2" max="3" width="17.44140625" customWidth="1"/>
  </cols>
  <sheetData>
    <row r="1" spans="1:3" ht="51" customHeight="1" x14ac:dyDescent="0.3">
      <c r="A1" s="1" t="s">
        <v>0</v>
      </c>
      <c r="B1" s="2" t="s">
        <v>1</v>
      </c>
      <c r="C1" s="3" t="s">
        <v>2</v>
      </c>
    </row>
    <row r="2" spans="1:3" ht="15" customHeight="1" x14ac:dyDescent="0.3">
      <c r="A2" s="4" t="s">
        <v>3</v>
      </c>
      <c r="B2" s="5"/>
      <c r="C2" s="5"/>
    </row>
    <row r="3" spans="1:3" ht="15" customHeight="1" x14ac:dyDescent="0.3">
      <c r="A3" s="6" t="s">
        <v>4</v>
      </c>
      <c r="B3" s="7">
        <v>5735509</v>
      </c>
      <c r="C3" s="8">
        <f>B3*7.6</f>
        <v>43589868.399999999</v>
      </c>
    </row>
    <row r="4" spans="1:3" ht="15" customHeight="1" x14ac:dyDescent="0.3">
      <c r="A4" s="6" t="s">
        <v>5</v>
      </c>
      <c r="B4" s="7">
        <v>5698446</v>
      </c>
      <c r="C4" s="8">
        <f>B4*7.97</f>
        <v>45416614.619999997</v>
      </c>
    </row>
    <row r="5" spans="1:3" ht="15" customHeight="1" x14ac:dyDescent="0.3">
      <c r="A5" s="6" t="s">
        <v>6</v>
      </c>
      <c r="B5" s="7">
        <v>5698445</v>
      </c>
      <c r="C5" s="8">
        <f>B5*9.3</f>
        <v>52995538.500000007</v>
      </c>
    </row>
    <row r="6" spans="1:3" ht="15" customHeight="1" x14ac:dyDescent="0.3">
      <c r="A6" s="6" t="s">
        <v>7</v>
      </c>
      <c r="B6" s="7">
        <v>6587274</v>
      </c>
      <c r="C6" s="8">
        <f>B6*13</f>
        <v>85634562</v>
      </c>
    </row>
    <row r="7" spans="1:3" ht="15" customHeight="1" x14ac:dyDescent="0.3">
      <c r="A7" s="6" t="s">
        <v>8</v>
      </c>
      <c r="B7" s="7">
        <v>5497712</v>
      </c>
      <c r="C7" s="8">
        <f>B7*13.5</f>
        <v>74219112</v>
      </c>
    </row>
    <row r="8" spans="1:3" ht="15" customHeight="1" x14ac:dyDescent="0.3">
      <c r="A8" s="6" t="s">
        <v>9</v>
      </c>
      <c r="B8" s="7">
        <v>5497711</v>
      </c>
      <c r="C8" s="8">
        <f>B8*13.9</f>
        <v>76418182.900000006</v>
      </c>
    </row>
    <row r="9" spans="1:3" ht="15" customHeight="1" x14ac:dyDescent="0.3">
      <c r="A9" s="6" t="s">
        <v>10</v>
      </c>
      <c r="B9" s="9">
        <v>5497711</v>
      </c>
      <c r="C9" s="8">
        <f>B9*13.45</f>
        <v>73944212.950000003</v>
      </c>
    </row>
    <row r="10" spans="1:3" ht="15" customHeight="1" x14ac:dyDescent="0.3">
      <c r="A10" s="6" t="s">
        <v>11</v>
      </c>
      <c r="B10" s="9">
        <v>5497711</v>
      </c>
      <c r="C10" s="8">
        <f>B10*12.99</f>
        <v>71415265.890000001</v>
      </c>
    </row>
    <row r="11" spans="1:3" ht="15" customHeight="1" x14ac:dyDescent="0.3">
      <c r="A11" s="6" t="s">
        <v>12</v>
      </c>
      <c r="B11" s="9">
        <v>5287712</v>
      </c>
      <c r="C11" s="8">
        <f>B11*12.5</f>
        <v>66096400</v>
      </c>
    </row>
    <row r="12" spans="1:3" ht="15" customHeight="1" x14ac:dyDescent="0.3">
      <c r="A12" s="6" t="s">
        <v>13</v>
      </c>
      <c r="B12" s="9">
        <v>5287711</v>
      </c>
      <c r="C12" s="8">
        <f>B12*12.73</f>
        <v>67312561.030000001</v>
      </c>
    </row>
    <row r="13" spans="1:3" ht="15" customHeight="1" x14ac:dyDescent="0.3">
      <c r="A13" s="6" t="s">
        <v>14</v>
      </c>
      <c r="B13" s="9">
        <v>5287711</v>
      </c>
      <c r="C13" s="8">
        <f>B13*13.85</f>
        <v>73234797.349999994</v>
      </c>
    </row>
    <row r="14" spans="1:3" ht="15" customHeight="1" x14ac:dyDescent="0.3">
      <c r="A14" s="6" t="s">
        <v>15</v>
      </c>
      <c r="B14" s="9">
        <f>5287711+1260950</f>
        <v>6548661</v>
      </c>
      <c r="C14" s="8">
        <f>B14*14.88</f>
        <v>97444075.680000007</v>
      </c>
    </row>
    <row r="15" spans="1:3" ht="15" customHeight="1" x14ac:dyDescent="0.3">
      <c r="A15" s="4" t="s">
        <v>16</v>
      </c>
      <c r="B15" s="10">
        <f>SUM(B2:B14)</f>
        <v>68122314</v>
      </c>
      <c r="C15" s="11">
        <f>SUM(C2:C14)</f>
        <v>827721191.31999993</v>
      </c>
    </row>
  </sheetData>
  <pageMargins left="0.7" right="0.7" top="1.73" bottom="0.75" header="1" footer="0.3"/>
  <pageSetup orientation="landscape" horizontalDpi="1200" verticalDpi="1200" r:id="rId1"/>
  <headerFooter>
    <oddHeader>&amp;L&amp;G&amp;C&amp;"Arial,Bold"&amp;12VA Proceeds by Auction</oddHeader>
  </headerFooter>
  <legacyDrawingHF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45BA59E3BDC04EB674E52D4F8AD88A" ma:contentTypeVersion="15" ma:contentTypeDescription="Create a new document." ma:contentTypeScope="" ma:versionID="ceb6fddbad4f90ad3672c95af9b17123">
  <xsd:schema xmlns:xsd="http://www.w3.org/2001/XMLSchema" xmlns:xs="http://www.w3.org/2001/XMLSchema" xmlns:p="http://schemas.microsoft.com/office/2006/metadata/properties" xmlns:ns2="7684b01a-921a-443e-89fe-68e2f8c1c9cd" xmlns:ns3="aa8c2454-fb4d-4b62-ad7a-49dc1110c5cd" targetNamespace="http://schemas.microsoft.com/office/2006/metadata/properties" ma:root="true" ma:fieldsID="47b8e4ff31a3466888e3d7c153da6c88" ns2:_="" ns3:_="">
    <xsd:import namespace="7684b01a-921a-443e-89fe-68e2f8c1c9cd"/>
    <xsd:import namespace="aa8c2454-fb4d-4b62-ad7a-49dc1110c5c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684b01a-921a-443e-89fe-68e2f8c1c9c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8" nillable="true" ma:displayName="Length (seconds)" ma:internalName="MediaLengthInSeconds" ma:readOnly="true">
      <xsd:simpleType>
        <xsd:restriction base="dms:Unknown"/>
      </xsd:simple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a8c2454-fb4d-4b62-ad7a-49dc1110c5cd" elementFormDefault="qualified">
    <xsd:import namespace="http://schemas.microsoft.com/office/2006/documentManagement/types"/>
    <xsd:import namespace="http://schemas.microsoft.com/office/infopath/2007/PartnerControls"/>
    <xsd:element name="SharedWithUsers" ma:index="2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0B27FB7-A4FC-48A6-98A1-737E4E00D4AB}"/>
</file>

<file path=customXml/itemProps2.xml><?xml version="1.0" encoding="utf-8"?>
<ds:datastoreItem xmlns:ds="http://schemas.openxmlformats.org/officeDocument/2006/customXml" ds:itemID="{045A3A6E-CD32-4C6D-B65E-05A095D4796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State Chart-VA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Leila Fanaeian</dc:creator>
  <cp:lastModifiedBy>Leila Fanaeian</cp:lastModifiedBy>
  <dcterms:created xsi:type="dcterms:W3CDTF">2024-03-15T13:06:55Z</dcterms:created>
  <dcterms:modified xsi:type="dcterms:W3CDTF">2024-03-15T13:07:13Z</dcterms:modified>
</cp:coreProperties>
</file>